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еботков\Documents\@Проекты\В работе\Сайт\old_pes_docs\"/>
    </mc:Choice>
  </mc:AlternateContent>
  <xr:revisionPtr revIDLastSave="0" documentId="8_{7661E54A-F308-4C38-9C7A-5814CA53D712}" xr6:coauthVersionLast="45" xr6:coauthVersionMax="45" xr10:uidLastSave="{00000000-0000-0000-0000-000000000000}"/>
  <bookViews>
    <workbookView xWindow="0" yWindow="1170" windowWidth="40095" windowHeight="15435"/>
  </bookViews>
  <sheets>
    <sheet name="2013" sheetId="7" r:id="rId1"/>
  </sheets>
  <definedNames>
    <definedName name="_xlnm.Print_Area" localSheetId="0">'2013'!$A$1:$FE$102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Q63" i="7" l="1"/>
  <c r="BQ63" i="7"/>
  <c r="CQ61" i="7"/>
  <c r="BQ61" i="7"/>
  <c r="CQ66" i="7"/>
  <c r="BQ66" i="7"/>
  <c r="BQ68" i="7"/>
  <c r="CQ64" i="7"/>
  <c r="CQ65" i="7"/>
  <c r="BQ65" i="7"/>
  <c r="BQ87" i="7"/>
  <c r="CQ49" i="7"/>
  <c r="BQ49" i="7"/>
  <c r="CQ38" i="7"/>
  <c r="BQ38" i="7"/>
  <c r="CQ48" i="7"/>
  <c r="BQ48" i="7"/>
  <c r="CQ46" i="7"/>
  <c r="BQ46" i="7"/>
  <c r="CQ55" i="7"/>
  <c r="BQ55" i="7"/>
  <c r="BQ47" i="7"/>
  <c r="CQ70" i="7"/>
  <c r="BQ70" i="7"/>
  <c r="CQ73" i="7"/>
  <c r="BQ73" i="7"/>
  <c r="CQ74" i="7"/>
  <c r="BQ74" i="7"/>
  <c r="CQ68" i="7"/>
  <c r="CQ22" i="7"/>
  <c r="CQ25" i="7"/>
  <c r="CQ29" i="7"/>
  <c r="BQ29" i="7"/>
  <c r="BQ45" i="7"/>
  <c r="BQ44" i="7"/>
  <c r="DK101" i="7"/>
  <c r="DK99" i="7"/>
  <c r="DK97" i="7"/>
</calcChain>
</file>

<file path=xl/sharedStrings.xml><?xml version="1.0" encoding="utf-8"?>
<sst xmlns="http://schemas.openxmlformats.org/spreadsheetml/2006/main" count="934" uniqueCount="271">
  <si>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</si>
  <si>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</si>
  <si>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</si>
  <si>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</si>
  <si>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</si>
  <si>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</si>
  <si>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</si>
  <si>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</si>
  <si>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</si>
  <si>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</si>
  <si>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</si>
  <si>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</si>
  <si>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</si>
  <si>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</si>
  <si>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</si>
  <si>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</si>
  <si>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</si>
  <si>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</si>
  <si>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</si>
  <si>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</si>
  <si>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</si>
  <si>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</si>
  <si>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</si>
  <si>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</si>
  <si>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 xml:space="preserve">на </t>
  </si>
  <si>
    <t>Условия договора</t>
  </si>
  <si>
    <t>шт</t>
  </si>
  <si>
    <t>м</t>
  </si>
  <si>
    <t>Поставка товара</t>
  </si>
  <si>
    <t>Открытый запрос предложений</t>
  </si>
  <si>
    <t>нет</t>
  </si>
  <si>
    <t>10</t>
  </si>
  <si>
    <t>4</t>
  </si>
  <si>
    <t>5</t>
  </si>
  <si>
    <t>6</t>
  </si>
  <si>
    <t>9</t>
  </si>
  <si>
    <t>19</t>
  </si>
  <si>
    <t>20</t>
  </si>
  <si>
    <t>ООО "ПромЭнергоСбыт"</t>
  </si>
  <si>
    <t>nemakina_nn@promenergosbyt.ru</t>
  </si>
  <si>
    <t>7107064602</t>
  </si>
  <si>
    <t>711601001</t>
  </si>
  <si>
    <t>70424000000</t>
  </si>
  <si>
    <t>21</t>
  </si>
  <si>
    <t>22</t>
  </si>
  <si>
    <t>24</t>
  </si>
  <si>
    <t>25</t>
  </si>
  <si>
    <t>год (на</t>
  </si>
  <si>
    <t xml:space="preserve"> период)</t>
  </si>
  <si>
    <t>Тульская обл., г.Новомосковск, ул.Калинина, 15</t>
  </si>
  <si>
    <t>(48762) 65025</t>
  </si>
  <si>
    <t>Код по ОКВЭД</t>
  </si>
  <si>
    <t>Код по ОКДП</t>
  </si>
  <si>
    <t>Регион
поставки
товаров (выполнения работ,
оказания услуг)</t>
  </si>
  <si>
    <t>Код по ОКАТО</t>
  </si>
  <si>
    <t>796</t>
  </si>
  <si>
    <t>Новомосковск</t>
  </si>
  <si>
    <t>006</t>
  </si>
  <si>
    <t>(подпись)</t>
  </si>
  <si>
    <t>УТВЕРЖДАЮ</t>
  </si>
  <si>
    <t>Генеральный директор ООО "ПромЭнергоСбыт"</t>
  </si>
  <si>
    <t>______________  В.А. Ставцев</t>
  </si>
  <si>
    <t>Начальник СЗО                                                       А.Е. Ендин</t>
  </si>
  <si>
    <t>2013</t>
  </si>
  <si>
    <t>Трансформаторы силовые ТМГ</t>
  </si>
  <si>
    <t>январь-март 2013</t>
  </si>
  <si>
    <t>1 квартал 2013</t>
  </si>
  <si>
    <t>2 квартал 2013</t>
  </si>
  <si>
    <t>апрель-июнь 2013</t>
  </si>
  <si>
    <t>Телемеханизация ТП-107</t>
  </si>
  <si>
    <t>3 квартал 2013</t>
  </si>
  <si>
    <t>июль-сентябрь 2013</t>
  </si>
  <si>
    <t>КТП 630/6/0,4 с 2-мя трансформаторами</t>
  </si>
  <si>
    <t>4 квартал  2013</t>
  </si>
  <si>
    <t>Опоры СВ-110-1А</t>
  </si>
  <si>
    <t>Кабель АВВБШВ</t>
  </si>
  <si>
    <t>Кабель АСБЛ</t>
  </si>
  <si>
    <t>Кабель</t>
  </si>
  <si>
    <t>Камеры КСО</t>
  </si>
  <si>
    <t>СИП-50,несущая арматура на 135 опор</t>
  </si>
  <si>
    <t>СИП-50, несущая арматура на 140 опор</t>
  </si>
  <si>
    <t>СИП-50, несущая арматура на 125 опор</t>
  </si>
  <si>
    <t>СИП-50, несущая арматура на 50 опор</t>
  </si>
  <si>
    <t>Автомастерская для кабельной службы</t>
  </si>
  <si>
    <t>Прицеп для кабеля (кабельный транспортер)</t>
  </si>
  <si>
    <t>Прицеп роспуск для опор</t>
  </si>
  <si>
    <t>Бензин Аи-92</t>
  </si>
  <si>
    <t>Бензин Аи-95</t>
  </si>
  <si>
    <t>Дизельное топливо</t>
  </si>
  <si>
    <t>112</t>
  </si>
  <si>
    <t>л</t>
  </si>
  <si>
    <t>Сервер CISCO</t>
  </si>
  <si>
    <t>Программа по защите персональных данных</t>
  </si>
  <si>
    <t>VS SQL Server 2012 Str</t>
  </si>
  <si>
    <t>Сканер формата А0</t>
  </si>
  <si>
    <t>Система видеонаблюдения</t>
  </si>
  <si>
    <t xml:space="preserve">Автомобиль </t>
  </si>
  <si>
    <t>Счетчик трехфазный Матрица</t>
  </si>
  <si>
    <t>Монтажные работы по прокладке оптоволоконного кабеля</t>
  </si>
  <si>
    <t>Счетчик однофазный Матрица</t>
  </si>
  <si>
    <t>Технический директор                                            Д.А.Лютаев</t>
  </si>
  <si>
    <t>Директор по экономике-главный бухгалтер          Е.А. Зайцева</t>
  </si>
  <si>
    <t>октябрь-декабрь 2013</t>
  </si>
  <si>
    <t>26</t>
  </si>
  <si>
    <t>28</t>
  </si>
  <si>
    <t>29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</si>
  <si>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</si>
  <si>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</si>
  <si>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</si>
  <si>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</si>
  <si>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</si>
  <si>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</si>
  <si>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</si>
  <si>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</si>
  <si>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</si>
  <si>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</si>
  <si>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</si>
  <si>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45</t>
  </si>
  <si>
    <t>46</t>
  </si>
  <si>
    <t>D.DL.31.30</t>
  </si>
  <si>
    <t>D.DL.31.20.1</t>
  </si>
  <si>
    <t>D.DM.34.10.5</t>
  </si>
  <si>
    <t>D.DM.34.20</t>
  </si>
  <si>
    <t>D.DF.23.2</t>
  </si>
  <si>
    <t>D.DL.30.0</t>
  </si>
  <si>
    <t>D.DL.32.2</t>
  </si>
  <si>
    <t>D.DM.34.10.2</t>
  </si>
  <si>
    <t>F.45.31</t>
  </si>
  <si>
    <t>D.3120161</t>
  </si>
  <si>
    <t>D.3313430</t>
  </si>
  <si>
    <t>D.3120290</t>
  </si>
  <si>
    <t>D.3131132</t>
  </si>
  <si>
    <t>D.3410040</t>
  </si>
  <si>
    <t>D.3420020</t>
  </si>
  <si>
    <t>D.3020205</t>
  </si>
  <si>
    <t>D.3010030</t>
  </si>
  <si>
    <t>D.3221137</t>
  </si>
  <si>
    <t>D.3410010</t>
  </si>
  <si>
    <t>D.3120380</t>
  </si>
  <si>
    <t>D.3312483</t>
  </si>
  <si>
    <t>D.3312482</t>
  </si>
  <si>
    <t>F. 4530292</t>
  </si>
  <si>
    <t>D.2320212</t>
  </si>
  <si>
    <t>D.2320230</t>
  </si>
  <si>
    <t>да</t>
  </si>
  <si>
    <t>D.DI.26.61</t>
  </si>
  <si>
    <t>D.DL 33.3</t>
  </si>
  <si>
    <t>D.DL.31.20</t>
  </si>
  <si>
    <t>D.DL.31.6</t>
  </si>
  <si>
    <t>март 2013</t>
  </si>
  <si>
    <t>июнь 2013</t>
  </si>
  <si>
    <t>сентябрь 2013</t>
  </si>
  <si>
    <t>декабрь 2013</t>
  </si>
  <si>
    <t>Выполнение работ</t>
  </si>
  <si>
    <t>Услуги по сопровождению Электронного периодического справочника</t>
  </si>
  <si>
    <t>Электрооборудование - панели ЩО</t>
  </si>
  <si>
    <t>комплект</t>
  </si>
  <si>
    <t>Мостовой кран однобалочный</t>
  </si>
  <si>
    <t>Передвижная дизельная электростанция</t>
  </si>
  <si>
    <t>31.10</t>
  </si>
  <si>
    <t>3113223</t>
  </si>
  <si>
    <t>31.20.1</t>
  </si>
  <si>
    <t>3120161</t>
  </si>
  <si>
    <t>839</t>
  </si>
  <si>
    <t>План закупки товаров (работ, услуг) ООО "ПромЭнергоСбыт"  №2</t>
  </si>
  <si>
    <t>74.8</t>
  </si>
  <si>
    <t>9221000</t>
  </si>
  <si>
    <t>29.22.6</t>
  </si>
  <si>
    <t>2915101</t>
  </si>
  <si>
    <t>светильники</t>
  </si>
  <si>
    <t>45.31</t>
  </si>
  <si>
    <t>3150030</t>
  </si>
  <si>
    <t>7</t>
  </si>
  <si>
    <t>8</t>
  </si>
  <si>
    <t>11</t>
  </si>
  <si>
    <t>12</t>
  </si>
  <si>
    <t>13</t>
  </si>
  <si>
    <t>14</t>
  </si>
  <si>
    <t>15</t>
  </si>
  <si>
    <t>16</t>
  </si>
  <si>
    <t>23</t>
  </si>
  <si>
    <t>30</t>
  </si>
  <si>
    <t>33</t>
  </si>
  <si>
    <t>43</t>
  </si>
  <si>
    <t>44</t>
  </si>
  <si>
    <t>47</t>
  </si>
  <si>
    <t>48</t>
  </si>
  <si>
    <t>50</t>
  </si>
  <si>
    <t>51</t>
  </si>
  <si>
    <t>52</t>
  </si>
  <si>
    <t>53</t>
  </si>
  <si>
    <t>54</t>
  </si>
  <si>
    <t>Кабель  АСБЛ</t>
  </si>
  <si>
    <t>D.2695556</t>
  </si>
  <si>
    <t>Телекоммуникационное оборудование для ТП</t>
  </si>
  <si>
    <t>Программа по внедрению документооборота</t>
  </si>
  <si>
    <t xml:space="preserve">Поставка  транзитной сборки </t>
  </si>
  <si>
    <t>апрель 2013</t>
  </si>
  <si>
    <t>Выполнение работ по асфальтированию</t>
  </si>
  <si>
    <t>май 2013</t>
  </si>
  <si>
    <t>Поставка телекоммуникационного оборудования</t>
  </si>
  <si>
    <t>Поставка стекломаста</t>
  </si>
  <si>
    <t>49</t>
  </si>
  <si>
    <t>Поставка защитных ковриков</t>
  </si>
  <si>
    <t>Поставка электрооборудования</t>
  </si>
  <si>
    <t>Поставка кабельных муфт</t>
  </si>
  <si>
    <t>Поставка светильников</t>
  </si>
  <si>
    <t>Поставка металлических шкафов для одежды</t>
  </si>
  <si>
    <t>Выполнение работ по экспертизе потерь электрической энергии</t>
  </si>
  <si>
    <t>июль 2013</t>
  </si>
  <si>
    <t>м2</t>
  </si>
  <si>
    <t>август 2013</t>
  </si>
  <si>
    <t xml:space="preserve">Аренда  автотранспорта </t>
  </si>
  <si>
    <t xml:space="preserve">Ремонт помещения </t>
  </si>
  <si>
    <t>Поставка оборудования телемеханики</t>
  </si>
  <si>
    <t xml:space="preserve">Поставка лебедки </t>
  </si>
  <si>
    <t>Поставка пластиковых пломб</t>
  </si>
  <si>
    <t>Поставка стальных труб</t>
  </si>
  <si>
    <t>мп</t>
  </si>
  <si>
    <t>Выполнение проколов под автодорогой</t>
  </si>
  <si>
    <t>Поставка труб ПЭ80</t>
  </si>
  <si>
    <t>Поставка спецодежды</t>
  </si>
  <si>
    <t>Поставка офисной мебели</t>
  </si>
  <si>
    <t>октябрь 2013</t>
  </si>
  <si>
    <t>Поставка транзитных сборок</t>
  </si>
  <si>
    <t>Начальник ПЭО                                                 Н.В. Полякова</t>
  </si>
  <si>
    <t>июнь  2013</t>
  </si>
  <si>
    <t>май-июнь 2013</t>
  </si>
  <si>
    <t>3120290</t>
  </si>
  <si>
    <t>45.23.1</t>
  </si>
  <si>
    <t>4540371</t>
  </si>
  <si>
    <t>055</t>
  </si>
  <si>
    <t>2022030</t>
  </si>
  <si>
    <t>26.82.2</t>
  </si>
  <si>
    <t>2521281</t>
  </si>
  <si>
    <t>25.24</t>
  </si>
  <si>
    <t>3133030</t>
  </si>
  <si>
    <t>31.61.1</t>
  </si>
  <si>
    <t>3610000</t>
  </si>
  <si>
    <t>36.12</t>
  </si>
  <si>
    <t>7492089</t>
  </si>
  <si>
    <t>74.30.9</t>
  </si>
  <si>
    <t>август-сентябрь 2013</t>
  </si>
  <si>
    <t>июль-август 2013</t>
  </si>
  <si>
    <t>август -сентябрь 2013</t>
  </si>
  <si>
    <t>июль, сентябрь 2013</t>
  </si>
  <si>
    <t>август - сентябрь 2013</t>
  </si>
  <si>
    <t>июль, сентябрь  2013</t>
  </si>
  <si>
    <t>45.50</t>
  </si>
  <si>
    <t>4550020</t>
  </si>
  <si>
    <t>45.4</t>
  </si>
  <si>
    <t>4540020</t>
  </si>
  <si>
    <t>2915282</t>
  </si>
  <si>
    <t>33.3</t>
  </si>
  <si>
    <t>3313430</t>
  </si>
  <si>
    <t>25.24.2</t>
  </si>
  <si>
    <t>2522180</t>
  </si>
  <si>
    <t>27.2</t>
  </si>
  <si>
    <t>2715010</t>
  </si>
  <si>
    <t>45.11.2</t>
  </si>
  <si>
    <t>4510040</t>
  </si>
  <si>
    <t>25.21</t>
  </si>
  <si>
    <t>2521371</t>
  </si>
  <si>
    <t>52.48.11</t>
  </si>
  <si>
    <t>9418117</t>
  </si>
  <si>
    <t>18.21</t>
  </si>
  <si>
    <t>18111000</t>
  </si>
  <si>
    <t>32.10.5</t>
  </si>
  <si>
    <t>3222040</t>
  </si>
  <si>
    <t>25 декабря   2013г.</t>
  </si>
  <si>
    <t>25.12.2013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</si>
</sst>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2" fontId="2" fillId="0" borderId="0" xfId="0" applyNumberFormat="1" applyFont="1" applyFill="1" applyAlignment="1">
      <alignment horizontal="left" vertical="top"/>
    </xf>
    <xf numFmtId="2" fontId="2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3" fontId="3" fillId="0" borderId="5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 shrinkToFit="1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 shrinkToFit="1"/>
    </xf>
    <xf numFmtId="0" fontId="3" fillId="0" borderId="3" xfId="0" applyFont="1" applyFill="1" applyBorder="1" applyAlignment="1">
      <alignment horizontal="left" wrapText="1" shrinkToFit="1"/>
    </xf>
    <xf numFmtId="0" fontId="3" fillId="0" borderId="4" xfId="0" applyFont="1" applyFill="1" applyBorder="1" applyAlignment="1">
      <alignment horizontal="left" wrapText="1" shrinkToFi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49" fontId="6" fillId="0" borderId="3" xfId="1" applyNumberForma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center" vertical="center" textRotation="90" wrapText="1"/>
    </xf>
    <xf numFmtId="49" fontId="3" fillId="0" borderId="7" xfId="0" applyNumberFormat="1" applyFont="1" applyFill="1" applyBorder="1" applyAlignment="1">
      <alignment horizontal="center" vertical="center" textRotation="90" wrapText="1"/>
    </xf>
    <xf numFmtId="49" fontId="3" fillId="0" borderId="8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9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wrapText="1"/>
    </xf>
    <xf numFmtId="176" fontId="3" fillId="0" borderId="5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center" wrapText="1"/>
    </xf>
    <xf numFmtId="176" fontId="3" fillId="0" borderId="2" xfId="0" applyNumberFormat="1" applyFont="1" applyFill="1" applyBorder="1" applyAlignment="1">
      <alignment horizontal="center" wrapText="1"/>
    </xf>
    <xf numFmtId="176" fontId="3" fillId="0" borderId="3" xfId="0" applyNumberFormat="1" applyFont="1" applyFill="1" applyBorder="1" applyAlignment="1">
      <alignment horizontal="center" wrapText="1"/>
    </xf>
    <xf numFmtId="176" fontId="3" fillId="0" borderId="4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 vertical="top"/>
    </xf>
    <xf numFmtId="49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makina_nn@promenergosby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02"/>
  <sheetViews>
    <sheetView tabSelected="1" zoomScale="120" zoomScaleNormal="120" zoomScaleSheetLayoutView="125" workbookViewId="0">
      <selection activeCell="BC10" sqref="BC10:FE10"/>
    </sheetView>
  </sheetViews>
  <sheetFormatPr defaultColWidth="0.85546875" defaultRowHeight="12.75" x14ac:dyDescent="0.2"/>
  <cols>
    <col min="1" max="1" width="0.85546875" style="11"/>
    <col min="2" max="2" width="0.5703125" style="11" customWidth="1"/>
    <col min="3" max="4" width="0.85546875" style="11" hidden="1" customWidth="1"/>
    <col min="5" max="12" width="0.85546875" style="11"/>
    <col min="13" max="13" width="1.5703125" style="11" customWidth="1"/>
    <col min="14" max="14" width="0.85546875" style="11"/>
    <col min="15" max="15" width="1.28515625" style="11" customWidth="1"/>
    <col min="16" max="16" width="0.85546875" style="11"/>
    <col min="17" max="17" width="2.140625" style="11" customWidth="1"/>
    <col min="18" max="33" width="0.85546875" style="11"/>
    <col min="34" max="34" width="2.140625" style="11" customWidth="1"/>
    <col min="35" max="51" width="0.85546875" style="11"/>
    <col min="52" max="52" width="2.85546875" style="11" customWidth="1"/>
    <col min="53" max="53" width="5.5703125" style="11" customWidth="1"/>
    <col min="54" max="62" width="0.85546875" style="11"/>
    <col min="63" max="65" width="0.85546875" style="11" hidden="1" customWidth="1"/>
    <col min="66" max="66" width="1.28515625" style="11" customWidth="1"/>
    <col min="67" max="67" width="0.85546875" style="11" customWidth="1"/>
    <col min="68" max="68" width="0.7109375" style="11" customWidth="1"/>
    <col min="69" max="74" width="0.85546875" style="11"/>
    <col min="75" max="76" width="0.85546875" style="11" customWidth="1"/>
    <col min="77" max="83" width="0.85546875" style="11"/>
    <col min="84" max="84" width="5.28515625" style="11" customWidth="1"/>
    <col min="85" max="130" width="0.85546875" style="11"/>
    <col min="131" max="131" width="2.28515625" style="11" customWidth="1"/>
    <col min="132" max="132" width="1.28515625" style="11" customWidth="1"/>
    <col min="133" max="141" width="0.85546875" style="11"/>
    <col min="142" max="142" width="4.140625" style="11" customWidth="1"/>
    <col min="143" max="154" width="0.85546875" style="11"/>
    <col min="155" max="155" width="0.140625" style="11" customWidth="1"/>
    <col min="156" max="159" width="0.85546875" style="11" hidden="1" customWidth="1"/>
    <col min="160" max="160" width="0.85546875" style="11"/>
    <col min="161" max="161" width="0.85546875" style="11" customWidth="1"/>
    <col min="162" max="16384" width="0.85546875" style="11"/>
  </cols>
  <sheetData>
    <row r="1" spans="1:161" x14ac:dyDescent="0.2">
      <c r="EI1" s="41" t="s">
        <v>59</v>
      </c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</row>
    <row r="2" spans="1:161" x14ac:dyDescent="0.2">
      <c r="DI2" s="11" t="s">
        <v>60</v>
      </c>
    </row>
    <row r="4" spans="1:161" x14ac:dyDescent="0.2">
      <c r="DV4" s="11" t="s">
        <v>61</v>
      </c>
    </row>
    <row r="6" spans="1:161" s="12" customFormat="1" ht="16.5" x14ac:dyDescent="0.25">
      <c r="A6" s="42" t="s">
        <v>164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</row>
    <row r="7" spans="1:161" s="13" customFormat="1" ht="15.75" x14ac:dyDescent="0.25">
      <c r="BI7" s="14" t="s">
        <v>24</v>
      </c>
      <c r="BJ7" s="43" t="s">
        <v>63</v>
      </c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4" t="s">
        <v>47</v>
      </c>
      <c r="BV7" s="44"/>
      <c r="BW7" s="44"/>
      <c r="BX7" s="44"/>
      <c r="BY7" s="44"/>
      <c r="BZ7" s="44"/>
      <c r="CA7" s="44"/>
      <c r="CB7" s="44"/>
      <c r="CC7" s="44"/>
      <c r="CD7" s="44"/>
      <c r="CE7" s="43" t="s">
        <v>270</v>
      </c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13" t="s">
        <v>48</v>
      </c>
    </row>
    <row r="9" spans="1:161" s="13" customFormat="1" ht="15.75" x14ac:dyDescent="0.25">
      <c r="A9" s="15"/>
      <c r="B9" s="45" t="s">
        <v>17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6"/>
      <c r="BB9" s="15"/>
      <c r="BC9" s="47" t="s">
        <v>38</v>
      </c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8"/>
    </row>
    <row r="10" spans="1:161" s="13" customFormat="1" ht="15.75" x14ac:dyDescent="0.25">
      <c r="A10" s="15"/>
      <c r="B10" s="45" t="s">
        <v>18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6"/>
      <c r="BB10" s="15"/>
      <c r="BC10" s="49" t="s">
        <v>49</v>
      </c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50"/>
    </row>
    <row r="11" spans="1:161" s="13" customFormat="1" ht="15.75" x14ac:dyDescent="0.25">
      <c r="A11" s="15"/>
      <c r="B11" s="45" t="s">
        <v>19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6"/>
      <c r="BB11" s="15"/>
      <c r="BC11" s="49" t="s">
        <v>50</v>
      </c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50"/>
    </row>
    <row r="12" spans="1:161" s="13" customFormat="1" ht="15.75" x14ac:dyDescent="0.25">
      <c r="A12" s="15"/>
      <c r="B12" s="45" t="s">
        <v>20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6"/>
      <c r="BB12" s="15"/>
      <c r="BC12" s="51" t="s">
        <v>39</v>
      </c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50"/>
    </row>
    <row r="13" spans="1:161" s="13" customFormat="1" ht="15.75" x14ac:dyDescent="0.25">
      <c r="A13" s="15"/>
      <c r="B13" s="45" t="s">
        <v>21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6"/>
      <c r="BB13" s="15"/>
      <c r="BC13" s="49" t="s">
        <v>40</v>
      </c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50"/>
    </row>
    <row r="14" spans="1:161" s="13" customFormat="1" ht="15.75" x14ac:dyDescent="0.25">
      <c r="A14" s="15"/>
      <c r="B14" s="45" t="s">
        <v>22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6"/>
      <c r="BB14" s="15"/>
      <c r="BC14" s="49" t="s">
        <v>41</v>
      </c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50"/>
    </row>
    <row r="15" spans="1:161" s="13" customFormat="1" ht="15.75" x14ac:dyDescent="0.25">
      <c r="A15" s="15"/>
      <c r="B15" s="45" t="s">
        <v>23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6"/>
      <c r="BB15" s="15"/>
      <c r="BC15" s="49" t="s">
        <v>42</v>
      </c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50"/>
    </row>
    <row r="17" spans="1:161" s="16" customFormat="1" ht="18" customHeight="1" x14ac:dyDescent="0.2">
      <c r="A17" s="52" t="s">
        <v>0</v>
      </c>
      <c r="B17" s="53"/>
      <c r="C17" s="53"/>
      <c r="D17" s="53"/>
      <c r="E17" s="53"/>
      <c r="F17" s="53"/>
      <c r="G17" s="53"/>
      <c r="H17" s="54"/>
      <c r="I17" s="52" t="s">
        <v>51</v>
      </c>
      <c r="J17" s="53"/>
      <c r="K17" s="53"/>
      <c r="L17" s="53"/>
      <c r="M17" s="53"/>
      <c r="N17" s="53"/>
      <c r="O17" s="53"/>
      <c r="P17" s="53"/>
      <c r="Q17" s="54"/>
      <c r="R17" s="52" t="s">
        <v>52</v>
      </c>
      <c r="S17" s="53"/>
      <c r="T17" s="53"/>
      <c r="U17" s="53"/>
      <c r="V17" s="53"/>
      <c r="W17" s="53"/>
      <c r="X17" s="53"/>
      <c r="Y17" s="53"/>
      <c r="Z17" s="54"/>
      <c r="AA17" s="61" t="s">
        <v>25</v>
      </c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3"/>
      <c r="EC17" s="64" t="s">
        <v>13</v>
      </c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6"/>
      <c r="EO17" s="64" t="s">
        <v>14</v>
      </c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6"/>
    </row>
    <row r="18" spans="1:161" s="16" customFormat="1" ht="59.25" customHeight="1" x14ac:dyDescent="0.2">
      <c r="A18" s="55"/>
      <c r="B18" s="56"/>
      <c r="C18" s="56"/>
      <c r="D18" s="56"/>
      <c r="E18" s="56"/>
      <c r="F18" s="56"/>
      <c r="G18" s="56"/>
      <c r="H18" s="57"/>
      <c r="I18" s="55"/>
      <c r="J18" s="56"/>
      <c r="K18" s="56"/>
      <c r="L18" s="56"/>
      <c r="M18" s="56"/>
      <c r="N18" s="56"/>
      <c r="O18" s="56"/>
      <c r="P18" s="56"/>
      <c r="Q18" s="57"/>
      <c r="R18" s="55"/>
      <c r="S18" s="56"/>
      <c r="T18" s="56"/>
      <c r="U18" s="56"/>
      <c r="V18" s="56"/>
      <c r="W18" s="56"/>
      <c r="X18" s="56"/>
      <c r="Y18" s="56"/>
      <c r="Z18" s="57"/>
      <c r="AA18" s="64" t="s">
        <v>4</v>
      </c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6"/>
      <c r="AM18" s="64" t="s">
        <v>5</v>
      </c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6"/>
      <c r="BB18" s="61" t="s">
        <v>8</v>
      </c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3"/>
      <c r="BQ18" s="64" t="s">
        <v>9</v>
      </c>
      <c r="BR18" s="65"/>
      <c r="BS18" s="65"/>
      <c r="BT18" s="65"/>
      <c r="BU18" s="65"/>
      <c r="BV18" s="65"/>
      <c r="BW18" s="65"/>
      <c r="BX18" s="65"/>
      <c r="BY18" s="65"/>
      <c r="BZ18" s="65"/>
      <c r="CA18" s="66"/>
      <c r="CB18" s="61" t="s">
        <v>53</v>
      </c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3"/>
      <c r="CQ18" s="64" t="s">
        <v>10</v>
      </c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6"/>
      <c r="DE18" s="61" t="s">
        <v>12</v>
      </c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3"/>
      <c r="EC18" s="67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9"/>
      <c r="EO18" s="70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2"/>
    </row>
    <row r="19" spans="1:161" s="16" customFormat="1" ht="86.25" customHeight="1" x14ac:dyDescent="0.2">
      <c r="A19" s="58"/>
      <c r="B19" s="59"/>
      <c r="C19" s="59"/>
      <c r="D19" s="59"/>
      <c r="E19" s="59"/>
      <c r="F19" s="59"/>
      <c r="G19" s="59"/>
      <c r="H19" s="60"/>
      <c r="I19" s="58"/>
      <c r="J19" s="59"/>
      <c r="K19" s="59"/>
      <c r="L19" s="59"/>
      <c r="M19" s="59"/>
      <c r="N19" s="59"/>
      <c r="O19" s="59"/>
      <c r="P19" s="59"/>
      <c r="Q19" s="60"/>
      <c r="R19" s="58"/>
      <c r="S19" s="59"/>
      <c r="T19" s="59"/>
      <c r="U19" s="59"/>
      <c r="V19" s="59"/>
      <c r="W19" s="59"/>
      <c r="X19" s="59"/>
      <c r="Y19" s="59"/>
      <c r="Z19" s="60"/>
      <c r="AA19" s="70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2"/>
      <c r="AM19" s="70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2"/>
      <c r="BB19" s="73" t="s">
        <v>6</v>
      </c>
      <c r="BC19" s="73"/>
      <c r="BD19" s="73"/>
      <c r="BE19" s="73"/>
      <c r="BF19" s="73"/>
      <c r="BG19" s="73"/>
      <c r="BH19" s="73" t="s">
        <v>7</v>
      </c>
      <c r="BI19" s="73"/>
      <c r="BJ19" s="73"/>
      <c r="BK19" s="73"/>
      <c r="BL19" s="73"/>
      <c r="BM19" s="73"/>
      <c r="BN19" s="73"/>
      <c r="BO19" s="73"/>
      <c r="BP19" s="73"/>
      <c r="BQ19" s="70"/>
      <c r="BR19" s="71"/>
      <c r="BS19" s="71"/>
      <c r="BT19" s="71"/>
      <c r="BU19" s="71"/>
      <c r="BV19" s="71"/>
      <c r="BW19" s="71"/>
      <c r="BX19" s="71"/>
      <c r="BY19" s="71"/>
      <c r="BZ19" s="71"/>
      <c r="CA19" s="72"/>
      <c r="CB19" s="73" t="s">
        <v>54</v>
      </c>
      <c r="CC19" s="73"/>
      <c r="CD19" s="73"/>
      <c r="CE19" s="73"/>
      <c r="CF19" s="73"/>
      <c r="CG19" s="73"/>
      <c r="CH19" s="73" t="s">
        <v>7</v>
      </c>
      <c r="CI19" s="73"/>
      <c r="CJ19" s="73"/>
      <c r="CK19" s="73"/>
      <c r="CL19" s="73"/>
      <c r="CM19" s="73"/>
      <c r="CN19" s="73"/>
      <c r="CO19" s="73"/>
      <c r="CP19" s="73"/>
      <c r="CQ19" s="70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2"/>
      <c r="DE19" s="74" t="s">
        <v>11</v>
      </c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 t="s">
        <v>16</v>
      </c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0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2"/>
      <c r="EO19" s="74" t="s">
        <v>15</v>
      </c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</row>
    <row r="20" spans="1:161" s="1" customFormat="1" ht="12" x14ac:dyDescent="0.2">
      <c r="A20" s="22" t="s">
        <v>1</v>
      </c>
      <c r="B20" s="22"/>
      <c r="C20" s="22"/>
      <c r="D20" s="22"/>
      <c r="E20" s="22"/>
      <c r="F20" s="22"/>
      <c r="G20" s="22"/>
      <c r="H20" s="22"/>
      <c r="I20" s="22" t="s">
        <v>2</v>
      </c>
      <c r="J20" s="22"/>
      <c r="K20" s="22"/>
      <c r="L20" s="22"/>
      <c r="M20" s="22"/>
      <c r="N20" s="22"/>
      <c r="O20" s="22"/>
      <c r="P20" s="22"/>
      <c r="Q20" s="22"/>
      <c r="R20" s="22" t="s">
        <v>3</v>
      </c>
      <c r="S20" s="22"/>
      <c r="T20" s="22"/>
      <c r="U20" s="22"/>
      <c r="V20" s="22"/>
      <c r="W20" s="22"/>
      <c r="X20" s="22"/>
      <c r="Y20" s="22"/>
      <c r="Z20" s="22"/>
      <c r="AA20" s="30">
        <v>4</v>
      </c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>
        <v>5</v>
      </c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>
        <v>6</v>
      </c>
      <c r="BC20" s="30"/>
      <c r="BD20" s="30"/>
      <c r="BE20" s="30"/>
      <c r="BF20" s="30"/>
      <c r="BG20" s="30"/>
      <c r="BH20" s="30">
        <v>7</v>
      </c>
      <c r="BI20" s="30"/>
      <c r="BJ20" s="30"/>
      <c r="BK20" s="30"/>
      <c r="BL20" s="30"/>
      <c r="BM20" s="30"/>
      <c r="BN20" s="30"/>
      <c r="BO20" s="30"/>
      <c r="BP20" s="30"/>
      <c r="BQ20" s="30">
        <v>8</v>
      </c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>
        <v>9</v>
      </c>
      <c r="CC20" s="30"/>
      <c r="CD20" s="30"/>
      <c r="CE20" s="30"/>
      <c r="CF20" s="30"/>
      <c r="CG20" s="30"/>
      <c r="CH20" s="30">
        <v>10</v>
      </c>
      <c r="CI20" s="30"/>
      <c r="CJ20" s="30"/>
      <c r="CK20" s="30"/>
      <c r="CL20" s="30"/>
      <c r="CM20" s="30"/>
      <c r="CN20" s="30"/>
      <c r="CO20" s="30"/>
      <c r="CP20" s="30"/>
      <c r="CQ20" s="30">
        <v>11</v>
      </c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>
        <v>12</v>
      </c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>
        <v>13</v>
      </c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5">
        <v>14</v>
      </c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7"/>
      <c r="EO20" s="30">
        <v>15</v>
      </c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</row>
    <row r="21" spans="1:161" s="1" customFormat="1" ht="12" x14ac:dyDescent="0.2">
      <c r="A21" s="92" t="s">
        <v>66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4"/>
    </row>
    <row r="22" spans="1:161" s="1" customFormat="1" ht="25.5" customHeight="1" x14ac:dyDescent="0.2">
      <c r="A22" s="22" t="s">
        <v>1</v>
      </c>
      <c r="B22" s="22"/>
      <c r="C22" s="22"/>
      <c r="D22" s="22"/>
      <c r="E22" s="22"/>
      <c r="F22" s="22"/>
      <c r="G22" s="22"/>
      <c r="H22" s="22"/>
      <c r="I22" s="22" t="s">
        <v>120</v>
      </c>
      <c r="J22" s="22"/>
      <c r="K22" s="22"/>
      <c r="L22" s="22"/>
      <c r="M22" s="22"/>
      <c r="N22" s="22"/>
      <c r="O22" s="22"/>
      <c r="P22" s="22"/>
      <c r="Q22" s="22"/>
      <c r="R22" s="22" t="s">
        <v>130</v>
      </c>
      <c r="S22" s="22"/>
      <c r="T22" s="22"/>
      <c r="U22" s="22"/>
      <c r="V22" s="22"/>
      <c r="W22" s="22"/>
      <c r="X22" s="22"/>
      <c r="Y22" s="22"/>
      <c r="Z22" s="22"/>
      <c r="AA22" s="31" t="s">
        <v>28</v>
      </c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20" t="s">
        <v>78</v>
      </c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2" t="s">
        <v>55</v>
      </c>
      <c r="BC22" s="22"/>
      <c r="BD22" s="22"/>
      <c r="BE22" s="22"/>
      <c r="BF22" s="22"/>
      <c r="BG22" s="22"/>
      <c r="BH22" s="20" t="s">
        <v>26</v>
      </c>
      <c r="BI22" s="20"/>
      <c r="BJ22" s="20"/>
      <c r="BK22" s="20"/>
      <c r="BL22" s="20"/>
      <c r="BM22" s="20"/>
      <c r="BN22" s="20"/>
      <c r="BO22" s="20"/>
      <c r="BP22" s="20"/>
      <c r="BQ22" s="21">
        <v>22</v>
      </c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2" t="s">
        <v>42</v>
      </c>
      <c r="CC22" s="22"/>
      <c r="CD22" s="22"/>
      <c r="CE22" s="22"/>
      <c r="CF22" s="22"/>
      <c r="CG22" s="22"/>
      <c r="CH22" s="23" t="s">
        <v>56</v>
      </c>
      <c r="CI22" s="24"/>
      <c r="CJ22" s="24"/>
      <c r="CK22" s="24"/>
      <c r="CL22" s="24"/>
      <c r="CM22" s="24"/>
      <c r="CN22" s="24"/>
      <c r="CO22" s="24"/>
      <c r="CP22" s="25"/>
      <c r="CQ22" s="26">
        <f>979000+7694830.16</f>
        <v>8673830.1600000001</v>
      </c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75" t="s">
        <v>65</v>
      </c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22" t="s">
        <v>149</v>
      </c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0" t="s">
        <v>29</v>
      </c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30" t="s">
        <v>30</v>
      </c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</row>
    <row r="23" spans="1:161" s="1" customFormat="1" ht="25.5" customHeight="1" x14ac:dyDescent="0.2">
      <c r="A23" s="22" t="s">
        <v>2</v>
      </c>
      <c r="B23" s="22"/>
      <c r="C23" s="22"/>
      <c r="D23" s="22"/>
      <c r="E23" s="22"/>
      <c r="F23" s="22"/>
      <c r="G23" s="22"/>
      <c r="H23" s="22"/>
      <c r="I23" s="22" t="s">
        <v>119</v>
      </c>
      <c r="J23" s="22"/>
      <c r="K23" s="22"/>
      <c r="L23" s="22"/>
      <c r="M23" s="22"/>
      <c r="N23" s="22"/>
      <c r="O23" s="22"/>
      <c r="P23" s="22"/>
      <c r="Q23" s="22"/>
      <c r="R23" s="22" t="s">
        <v>131</v>
      </c>
      <c r="S23" s="22"/>
      <c r="T23" s="22"/>
      <c r="U23" s="22"/>
      <c r="V23" s="22"/>
      <c r="W23" s="22"/>
      <c r="X23" s="22"/>
      <c r="Y23" s="22"/>
      <c r="Z23" s="22"/>
      <c r="AA23" s="31" t="s">
        <v>28</v>
      </c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20" t="s">
        <v>79</v>
      </c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2" t="s">
        <v>57</v>
      </c>
      <c r="BC23" s="22"/>
      <c r="BD23" s="22"/>
      <c r="BE23" s="22"/>
      <c r="BF23" s="22"/>
      <c r="BG23" s="22"/>
      <c r="BH23" s="20" t="s">
        <v>27</v>
      </c>
      <c r="BI23" s="20"/>
      <c r="BJ23" s="20"/>
      <c r="BK23" s="20"/>
      <c r="BL23" s="20"/>
      <c r="BM23" s="20"/>
      <c r="BN23" s="20"/>
      <c r="BO23" s="20"/>
      <c r="BP23" s="20"/>
      <c r="BQ23" s="21">
        <v>5000</v>
      </c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2" t="s">
        <v>42</v>
      </c>
      <c r="CC23" s="22"/>
      <c r="CD23" s="22"/>
      <c r="CE23" s="22"/>
      <c r="CF23" s="22"/>
      <c r="CG23" s="22"/>
      <c r="CH23" s="23" t="s">
        <v>56</v>
      </c>
      <c r="CI23" s="24"/>
      <c r="CJ23" s="24"/>
      <c r="CK23" s="24"/>
      <c r="CL23" s="24"/>
      <c r="CM23" s="24"/>
      <c r="CN23" s="24"/>
      <c r="CO23" s="24"/>
      <c r="CP23" s="25"/>
      <c r="CQ23" s="26">
        <v>530408</v>
      </c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75" t="s">
        <v>65</v>
      </c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22" t="s">
        <v>149</v>
      </c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0" t="s">
        <v>29</v>
      </c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30" t="s">
        <v>30</v>
      </c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</row>
    <row r="24" spans="1:161" s="1" customFormat="1" ht="25.5" customHeight="1" x14ac:dyDescent="0.2">
      <c r="A24" s="22" t="s">
        <v>3</v>
      </c>
      <c r="B24" s="22"/>
      <c r="C24" s="22"/>
      <c r="D24" s="22"/>
      <c r="E24" s="22"/>
      <c r="F24" s="22"/>
      <c r="G24" s="22"/>
      <c r="H24" s="22"/>
      <c r="I24" s="22" t="s">
        <v>145</v>
      </c>
      <c r="J24" s="22"/>
      <c r="K24" s="22"/>
      <c r="L24" s="22"/>
      <c r="M24" s="22"/>
      <c r="N24" s="22"/>
      <c r="O24" s="22"/>
      <c r="P24" s="22"/>
      <c r="Q24" s="22"/>
      <c r="R24" s="22" t="s">
        <v>193</v>
      </c>
      <c r="S24" s="22"/>
      <c r="T24" s="22"/>
      <c r="U24" s="22"/>
      <c r="V24" s="22"/>
      <c r="W24" s="22"/>
      <c r="X24" s="22"/>
      <c r="Y24" s="22"/>
      <c r="Z24" s="22"/>
      <c r="AA24" s="31" t="s">
        <v>28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20" t="s">
        <v>74</v>
      </c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2" t="s">
        <v>55</v>
      </c>
      <c r="BC24" s="22"/>
      <c r="BD24" s="22"/>
      <c r="BE24" s="22"/>
      <c r="BF24" s="22"/>
      <c r="BG24" s="22"/>
      <c r="BH24" s="20" t="s">
        <v>26</v>
      </c>
      <c r="BI24" s="20"/>
      <c r="BJ24" s="20"/>
      <c r="BK24" s="20"/>
      <c r="BL24" s="20"/>
      <c r="BM24" s="20"/>
      <c r="BN24" s="20"/>
      <c r="BO24" s="20"/>
      <c r="BP24" s="20"/>
      <c r="BQ24" s="21">
        <v>125</v>
      </c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2" t="s">
        <v>42</v>
      </c>
      <c r="CC24" s="22"/>
      <c r="CD24" s="22"/>
      <c r="CE24" s="22"/>
      <c r="CF24" s="22"/>
      <c r="CG24" s="22"/>
      <c r="CH24" s="23" t="s">
        <v>56</v>
      </c>
      <c r="CI24" s="24"/>
      <c r="CJ24" s="24"/>
      <c r="CK24" s="24"/>
      <c r="CL24" s="24"/>
      <c r="CM24" s="24"/>
      <c r="CN24" s="24"/>
      <c r="CO24" s="24"/>
      <c r="CP24" s="25"/>
      <c r="CQ24" s="76">
        <v>890625</v>
      </c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5" t="s">
        <v>65</v>
      </c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22" t="s">
        <v>149</v>
      </c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0" t="s">
        <v>29</v>
      </c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30" t="s">
        <v>30</v>
      </c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</row>
    <row r="25" spans="1:161" s="1" customFormat="1" ht="25.5" customHeight="1" x14ac:dyDescent="0.2">
      <c r="A25" s="22" t="s">
        <v>32</v>
      </c>
      <c r="B25" s="22"/>
      <c r="C25" s="22"/>
      <c r="D25" s="22"/>
      <c r="E25" s="22"/>
      <c r="F25" s="22"/>
      <c r="G25" s="22"/>
      <c r="H25" s="22"/>
      <c r="I25" s="22" t="s">
        <v>119</v>
      </c>
      <c r="J25" s="22"/>
      <c r="K25" s="22"/>
      <c r="L25" s="22"/>
      <c r="M25" s="22"/>
      <c r="N25" s="22"/>
      <c r="O25" s="22"/>
      <c r="P25" s="22"/>
      <c r="Q25" s="22"/>
      <c r="R25" s="22" t="s">
        <v>131</v>
      </c>
      <c r="S25" s="22"/>
      <c r="T25" s="22"/>
      <c r="U25" s="22"/>
      <c r="V25" s="22"/>
      <c r="W25" s="22"/>
      <c r="X25" s="22"/>
      <c r="Y25" s="22"/>
      <c r="Z25" s="22"/>
      <c r="AA25" s="31" t="s">
        <v>28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20" t="s">
        <v>75</v>
      </c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2" t="s">
        <v>57</v>
      </c>
      <c r="BC25" s="22"/>
      <c r="BD25" s="22"/>
      <c r="BE25" s="22"/>
      <c r="BF25" s="22"/>
      <c r="BG25" s="22"/>
      <c r="BH25" s="20" t="s">
        <v>27</v>
      </c>
      <c r="BI25" s="20"/>
      <c r="BJ25" s="20"/>
      <c r="BK25" s="20"/>
      <c r="BL25" s="20"/>
      <c r="BM25" s="20"/>
      <c r="BN25" s="20"/>
      <c r="BO25" s="20"/>
      <c r="BP25" s="20"/>
      <c r="BQ25" s="21">
        <v>3370</v>
      </c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2" t="s">
        <v>42</v>
      </c>
      <c r="CC25" s="22"/>
      <c r="CD25" s="22"/>
      <c r="CE25" s="22"/>
      <c r="CF25" s="22"/>
      <c r="CG25" s="22"/>
      <c r="CH25" s="23" t="s">
        <v>56</v>
      </c>
      <c r="CI25" s="24"/>
      <c r="CJ25" s="24"/>
      <c r="CK25" s="24"/>
      <c r="CL25" s="24"/>
      <c r="CM25" s="24"/>
      <c r="CN25" s="24"/>
      <c r="CO25" s="24"/>
      <c r="CP25" s="25"/>
      <c r="CQ25" s="76">
        <f>472587.5+255283.57+273545.71</f>
        <v>1001416.78</v>
      </c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5" t="s">
        <v>65</v>
      </c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22" t="s">
        <v>149</v>
      </c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0" t="s">
        <v>29</v>
      </c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30" t="s">
        <v>30</v>
      </c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</row>
    <row r="26" spans="1:161" s="1" customFormat="1" ht="25.5" customHeight="1" x14ac:dyDescent="0.2">
      <c r="A26" s="22" t="s">
        <v>33</v>
      </c>
      <c r="B26" s="22"/>
      <c r="C26" s="22"/>
      <c r="D26" s="22"/>
      <c r="E26" s="22"/>
      <c r="F26" s="22"/>
      <c r="G26" s="22"/>
      <c r="H26" s="22"/>
      <c r="I26" s="22" t="s">
        <v>119</v>
      </c>
      <c r="J26" s="22"/>
      <c r="K26" s="22"/>
      <c r="L26" s="22"/>
      <c r="M26" s="22"/>
      <c r="N26" s="22"/>
      <c r="O26" s="22"/>
      <c r="P26" s="22"/>
      <c r="Q26" s="22"/>
      <c r="R26" s="22" t="s">
        <v>131</v>
      </c>
      <c r="S26" s="22"/>
      <c r="T26" s="22"/>
      <c r="U26" s="22"/>
      <c r="V26" s="22"/>
      <c r="W26" s="22"/>
      <c r="X26" s="22"/>
      <c r="Y26" s="22"/>
      <c r="Z26" s="22"/>
      <c r="AA26" s="31" t="s">
        <v>28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20" t="s">
        <v>76</v>
      </c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2" t="s">
        <v>57</v>
      </c>
      <c r="BC26" s="22"/>
      <c r="BD26" s="22"/>
      <c r="BE26" s="22"/>
      <c r="BF26" s="22"/>
      <c r="BG26" s="22"/>
      <c r="BH26" s="20" t="s">
        <v>27</v>
      </c>
      <c r="BI26" s="20"/>
      <c r="BJ26" s="20"/>
      <c r="BK26" s="20"/>
      <c r="BL26" s="20"/>
      <c r="BM26" s="20"/>
      <c r="BN26" s="20"/>
      <c r="BO26" s="20"/>
      <c r="BP26" s="20"/>
      <c r="BQ26" s="21">
        <v>3245</v>
      </c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2" t="s">
        <v>42</v>
      </c>
      <c r="CC26" s="22"/>
      <c r="CD26" s="22"/>
      <c r="CE26" s="22"/>
      <c r="CF26" s="22"/>
      <c r="CG26" s="22"/>
      <c r="CH26" s="23" t="s">
        <v>56</v>
      </c>
      <c r="CI26" s="24"/>
      <c r="CJ26" s="24"/>
      <c r="CK26" s="24"/>
      <c r="CL26" s="24"/>
      <c r="CM26" s="24"/>
      <c r="CN26" s="24"/>
      <c r="CO26" s="24"/>
      <c r="CP26" s="25"/>
      <c r="CQ26" s="26">
        <v>2361597.4300000002</v>
      </c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75" t="s">
        <v>65</v>
      </c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22" t="s">
        <v>149</v>
      </c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0" t="s">
        <v>29</v>
      </c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30" t="s">
        <v>30</v>
      </c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</row>
    <row r="27" spans="1:161" s="1" customFormat="1" ht="21.75" customHeight="1" x14ac:dyDescent="0.2">
      <c r="A27" s="22" t="s">
        <v>34</v>
      </c>
      <c r="B27" s="22"/>
      <c r="C27" s="22"/>
      <c r="D27" s="22"/>
      <c r="E27" s="22"/>
      <c r="F27" s="22"/>
      <c r="G27" s="22"/>
      <c r="H27" s="22"/>
      <c r="I27" s="22" t="s">
        <v>123</v>
      </c>
      <c r="J27" s="22"/>
      <c r="K27" s="22"/>
      <c r="L27" s="22"/>
      <c r="M27" s="22"/>
      <c r="N27" s="22"/>
      <c r="O27" s="22"/>
      <c r="P27" s="22"/>
      <c r="Q27" s="22"/>
      <c r="R27" s="22" t="s">
        <v>142</v>
      </c>
      <c r="S27" s="22"/>
      <c r="T27" s="22"/>
      <c r="U27" s="22"/>
      <c r="V27" s="22"/>
      <c r="W27" s="22"/>
      <c r="X27" s="22"/>
      <c r="Y27" s="22"/>
      <c r="Z27" s="22"/>
      <c r="AA27" s="31" t="s">
        <v>28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23" t="s">
        <v>86</v>
      </c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5"/>
      <c r="BB27" s="22" t="s">
        <v>89</v>
      </c>
      <c r="BC27" s="22"/>
      <c r="BD27" s="22"/>
      <c r="BE27" s="22"/>
      <c r="BF27" s="22"/>
      <c r="BG27" s="22"/>
      <c r="BH27" s="20" t="s">
        <v>90</v>
      </c>
      <c r="BI27" s="20"/>
      <c r="BJ27" s="20"/>
      <c r="BK27" s="20"/>
      <c r="BL27" s="20"/>
      <c r="BM27" s="20"/>
      <c r="BN27" s="20"/>
      <c r="BO27" s="20"/>
      <c r="BP27" s="20"/>
      <c r="BQ27" s="21">
        <v>105000</v>
      </c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2" t="s">
        <v>42</v>
      </c>
      <c r="CC27" s="22"/>
      <c r="CD27" s="22"/>
      <c r="CE27" s="22"/>
      <c r="CF27" s="22"/>
      <c r="CG27" s="22"/>
      <c r="CH27" s="23" t="s">
        <v>56</v>
      </c>
      <c r="CI27" s="24"/>
      <c r="CJ27" s="24"/>
      <c r="CK27" s="24"/>
      <c r="CL27" s="24"/>
      <c r="CM27" s="24"/>
      <c r="CN27" s="24"/>
      <c r="CO27" s="24"/>
      <c r="CP27" s="25"/>
      <c r="CQ27" s="26">
        <v>2866500</v>
      </c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75" t="s">
        <v>65</v>
      </c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22" t="s">
        <v>149</v>
      </c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0" t="s">
        <v>29</v>
      </c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30" t="s">
        <v>30</v>
      </c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</row>
    <row r="28" spans="1:161" s="1" customFormat="1" ht="21.75" customHeight="1" x14ac:dyDescent="0.2">
      <c r="A28" s="22" t="s">
        <v>172</v>
      </c>
      <c r="B28" s="22"/>
      <c r="C28" s="22"/>
      <c r="D28" s="22"/>
      <c r="E28" s="22"/>
      <c r="F28" s="22"/>
      <c r="G28" s="22"/>
      <c r="H28" s="22"/>
      <c r="I28" s="22" t="s">
        <v>123</v>
      </c>
      <c r="J28" s="22"/>
      <c r="K28" s="22"/>
      <c r="L28" s="22"/>
      <c r="M28" s="22"/>
      <c r="N28" s="22"/>
      <c r="O28" s="22"/>
      <c r="P28" s="22"/>
      <c r="Q28" s="22"/>
      <c r="R28" s="22" t="s">
        <v>142</v>
      </c>
      <c r="S28" s="22"/>
      <c r="T28" s="22"/>
      <c r="U28" s="22"/>
      <c r="V28" s="22"/>
      <c r="W28" s="22"/>
      <c r="X28" s="22"/>
      <c r="Y28" s="22"/>
      <c r="Z28" s="22"/>
      <c r="AA28" s="31" t="s">
        <v>28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23" t="s">
        <v>87</v>
      </c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5"/>
      <c r="BB28" s="22" t="s">
        <v>89</v>
      </c>
      <c r="BC28" s="22"/>
      <c r="BD28" s="22"/>
      <c r="BE28" s="22"/>
      <c r="BF28" s="22"/>
      <c r="BG28" s="22"/>
      <c r="BH28" s="20" t="s">
        <v>90</v>
      </c>
      <c r="BI28" s="20"/>
      <c r="BJ28" s="20"/>
      <c r="BK28" s="20"/>
      <c r="BL28" s="20"/>
      <c r="BM28" s="20"/>
      <c r="BN28" s="20"/>
      <c r="BO28" s="20"/>
      <c r="BP28" s="20"/>
      <c r="BQ28" s="21">
        <v>43000</v>
      </c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2" t="s">
        <v>42</v>
      </c>
      <c r="CC28" s="22"/>
      <c r="CD28" s="22"/>
      <c r="CE28" s="22"/>
      <c r="CF28" s="22"/>
      <c r="CG28" s="22"/>
      <c r="CH28" s="23" t="s">
        <v>56</v>
      </c>
      <c r="CI28" s="24"/>
      <c r="CJ28" s="24"/>
      <c r="CK28" s="24"/>
      <c r="CL28" s="24"/>
      <c r="CM28" s="24"/>
      <c r="CN28" s="24"/>
      <c r="CO28" s="24"/>
      <c r="CP28" s="25"/>
      <c r="CQ28" s="26">
        <v>1268500</v>
      </c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75" t="s">
        <v>65</v>
      </c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22" t="s">
        <v>149</v>
      </c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0" t="s">
        <v>29</v>
      </c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30" t="s">
        <v>30</v>
      </c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</row>
    <row r="29" spans="1:161" s="1" customFormat="1" ht="21.75" customHeight="1" x14ac:dyDescent="0.2">
      <c r="A29" s="22" t="s">
        <v>173</v>
      </c>
      <c r="B29" s="22"/>
      <c r="C29" s="22"/>
      <c r="D29" s="22"/>
      <c r="E29" s="22"/>
      <c r="F29" s="22"/>
      <c r="G29" s="22"/>
      <c r="H29" s="22"/>
      <c r="I29" s="22" t="s">
        <v>123</v>
      </c>
      <c r="J29" s="22"/>
      <c r="K29" s="22"/>
      <c r="L29" s="22"/>
      <c r="M29" s="22"/>
      <c r="N29" s="22"/>
      <c r="O29" s="22"/>
      <c r="P29" s="22"/>
      <c r="Q29" s="22"/>
      <c r="R29" s="22" t="s">
        <v>143</v>
      </c>
      <c r="S29" s="22"/>
      <c r="T29" s="22"/>
      <c r="U29" s="22"/>
      <c r="V29" s="22"/>
      <c r="W29" s="22"/>
      <c r="X29" s="22"/>
      <c r="Y29" s="22"/>
      <c r="Z29" s="22"/>
      <c r="AA29" s="31" t="s">
        <v>28</v>
      </c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23" t="s">
        <v>88</v>
      </c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5"/>
      <c r="BB29" s="22" t="s">
        <v>89</v>
      </c>
      <c r="BC29" s="22"/>
      <c r="BD29" s="22"/>
      <c r="BE29" s="22"/>
      <c r="BF29" s="22"/>
      <c r="BG29" s="22"/>
      <c r="BH29" s="20" t="s">
        <v>90</v>
      </c>
      <c r="BI29" s="20"/>
      <c r="BJ29" s="20"/>
      <c r="BK29" s="20"/>
      <c r="BL29" s="20"/>
      <c r="BM29" s="20"/>
      <c r="BN29" s="20"/>
      <c r="BO29" s="20"/>
      <c r="BP29" s="20"/>
      <c r="BQ29" s="21">
        <f>136000+24000</f>
        <v>160000</v>
      </c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2" t="s">
        <v>42</v>
      </c>
      <c r="CC29" s="22"/>
      <c r="CD29" s="22"/>
      <c r="CE29" s="22"/>
      <c r="CF29" s="22"/>
      <c r="CG29" s="22"/>
      <c r="CH29" s="23" t="s">
        <v>56</v>
      </c>
      <c r="CI29" s="24"/>
      <c r="CJ29" s="24"/>
      <c r="CK29" s="24"/>
      <c r="CL29" s="24"/>
      <c r="CM29" s="24"/>
      <c r="CN29" s="24"/>
      <c r="CO29" s="24"/>
      <c r="CP29" s="25"/>
      <c r="CQ29" s="26">
        <f>3984800+739200</f>
        <v>4724000</v>
      </c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75" t="s">
        <v>65</v>
      </c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22" t="s">
        <v>149</v>
      </c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0" t="s">
        <v>29</v>
      </c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30" t="s">
        <v>30</v>
      </c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</row>
    <row r="30" spans="1:161" s="1" customFormat="1" ht="24.75" customHeight="1" x14ac:dyDescent="0.2">
      <c r="A30" s="22" t="s">
        <v>35</v>
      </c>
      <c r="B30" s="22"/>
      <c r="C30" s="22"/>
      <c r="D30" s="22"/>
      <c r="E30" s="22"/>
      <c r="F30" s="22"/>
      <c r="G30" s="22"/>
      <c r="H30" s="22"/>
      <c r="I30" s="22" t="s">
        <v>148</v>
      </c>
      <c r="J30" s="22"/>
      <c r="K30" s="22"/>
      <c r="L30" s="22"/>
      <c r="M30" s="22"/>
      <c r="N30" s="22"/>
      <c r="O30" s="22"/>
      <c r="P30" s="22"/>
      <c r="Q30" s="22"/>
      <c r="R30" s="22" t="s">
        <v>139</v>
      </c>
      <c r="S30" s="22"/>
      <c r="T30" s="22"/>
      <c r="U30" s="22"/>
      <c r="V30" s="22"/>
      <c r="W30" s="22"/>
      <c r="X30" s="22"/>
      <c r="Y30" s="22"/>
      <c r="Z30" s="22"/>
      <c r="AA30" s="31" t="s">
        <v>28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20" t="s">
        <v>97</v>
      </c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2" t="s">
        <v>55</v>
      </c>
      <c r="BC30" s="22"/>
      <c r="BD30" s="22"/>
      <c r="BE30" s="22"/>
      <c r="BF30" s="22"/>
      <c r="BG30" s="22"/>
      <c r="BH30" s="20" t="s">
        <v>26</v>
      </c>
      <c r="BI30" s="20"/>
      <c r="BJ30" s="20"/>
      <c r="BK30" s="20"/>
      <c r="BL30" s="20"/>
      <c r="BM30" s="20"/>
      <c r="BN30" s="20"/>
      <c r="BO30" s="20"/>
      <c r="BP30" s="20"/>
      <c r="BQ30" s="21">
        <v>990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2" t="s">
        <v>42</v>
      </c>
      <c r="CC30" s="22"/>
      <c r="CD30" s="22"/>
      <c r="CE30" s="22"/>
      <c r="CF30" s="22"/>
      <c r="CG30" s="22"/>
      <c r="CH30" s="23" t="s">
        <v>56</v>
      </c>
      <c r="CI30" s="24"/>
      <c r="CJ30" s="24"/>
      <c r="CK30" s="24"/>
      <c r="CL30" s="24"/>
      <c r="CM30" s="24"/>
      <c r="CN30" s="24"/>
      <c r="CO30" s="24"/>
      <c r="CP30" s="25"/>
      <c r="CQ30" s="26">
        <v>6684000</v>
      </c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75" t="s">
        <v>65</v>
      </c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22" t="s">
        <v>149</v>
      </c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0" t="s">
        <v>29</v>
      </c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30" t="s">
        <v>30</v>
      </c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</row>
    <row r="31" spans="1:161" s="1" customFormat="1" ht="25.5" customHeight="1" x14ac:dyDescent="0.2">
      <c r="A31" s="22" t="s">
        <v>31</v>
      </c>
      <c r="B31" s="22"/>
      <c r="C31" s="22"/>
      <c r="D31" s="22"/>
      <c r="E31" s="22"/>
      <c r="F31" s="22"/>
      <c r="G31" s="22"/>
      <c r="H31" s="22"/>
      <c r="I31" s="22" t="s">
        <v>148</v>
      </c>
      <c r="J31" s="22"/>
      <c r="K31" s="22"/>
      <c r="L31" s="22"/>
      <c r="M31" s="22"/>
      <c r="N31" s="22"/>
      <c r="O31" s="22"/>
      <c r="P31" s="22"/>
      <c r="Q31" s="22"/>
      <c r="R31" s="22" t="s">
        <v>140</v>
      </c>
      <c r="S31" s="22"/>
      <c r="T31" s="22"/>
      <c r="U31" s="22"/>
      <c r="V31" s="22"/>
      <c r="W31" s="22"/>
      <c r="X31" s="22"/>
      <c r="Y31" s="22"/>
      <c r="Z31" s="22"/>
      <c r="AA31" s="31" t="s">
        <v>28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20" t="s">
        <v>99</v>
      </c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2" t="s">
        <v>55</v>
      </c>
      <c r="BC31" s="22"/>
      <c r="BD31" s="22"/>
      <c r="BE31" s="22"/>
      <c r="BF31" s="22"/>
      <c r="BG31" s="22"/>
      <c r="BH31" s="20" t="s">
        <v>26</v>
      </c>
      <c r="BI31" s="20"/>
      <c r="BJ31" s="20"/>
      <c r="BK31" s="20"/>
      <c r="BL31" s="20"/>
      <c r="BM31" s="20"/>
      <c r="BN31" s="20"/>
      <c r="BO31" s="20"/>
      <c r="BP31" s="20"/>
      <c r="BQ31" s="21">
        <v>1650</v>
      </c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2" t="s">
        <v>42</v>
      </c>
      <c r="CC31" s="22"/>
      <c r="CD31" s="22"/>
      <c r="CE31" s="22"/>
      <c r="CF31" s="22"/>
      <c r="CG31" s="22"/>
      <c r="CH31" s="23" t="s">
        <v>56</v>
      </c>
      <c r="CI31" s="24"/>
      <c r="CJ31" s="24"/>
      <c r="CK31" s="24"/>
      <c r="CL31" s="24"/>
      <c r="CM31" s="24"/>
      <c r="CN31" s="24"/>
      <c r="CO31" s="24"/>
      <c r="CP31" s="25"/>
      <c r="CQ31" s="26">
        <v>7075000</v>
      </c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75" t="s">
        <v>65</v>
      </c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22" t="s">
        <v>149</v>
      </c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0" t="s">
        <v>29</v>
      </c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30" t="s">
        <v>30</v>
      </c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</row>
    <row r="32" spans="1:161" s="1" customFormat="1" ht="57.75" customHeight="1" x14ac:dyDescent="0.2">
      <c r="A32" s="22" t="s">
        <v>174</v>
      </c>
      <c r="B32" s="22"/>
      <c r="C32" s="22"/>
      <c r="D32" s="22"/>
      <c r="E32" s="22"/>
      <c r="F32" s="22"/>
      <c r="G32" s="22"/>
      <c r="H32" s="22"/>
      <c r="I32" s="22" t="s">
        <v>165</v>
      </c>
      <c r="J32" s="22"/>
      <c r="K32" s="22"/>
      <c r="L32" s="22"/>
      <c r="M32" s="22"/>
      <c r="N32" s="22"/>
      <c r="O32" s="22"/>
      <c r="P32" s="22"/>
      <c r="Q32" s="22"/>
      <c r="R32" s="22" t="s">
        <v>166</v>
      </c>
      <c r="S32" s="22"/>
      <c r="T32" s="22"/>
      <c r="U32" s="22"/>
      <c r="V32" s="22"/>
      <c r="W32" s="22"/>
      <c r="X32" s="22"/>
      <c r="Y32" s="22"/>
      <c r="Z32" s="22"/>
      <c r="AA32" s="31" t="s">
        <v>28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20" t="s">
        <v>154</v>
      </c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2" t="s">
        <v>55</v>
      </c>
      <c r="BC32" s="22"/>
      <c r="BD32" s="22"/>
      <c r="BE32" s="22"/>
      <c r="BF32" s="22"/>
      <c r="BG32" s="22"/>
      <c r="BH32" s="20" t="s">
        <v>26</v>
      </c>
      <c r="BI32" s="20"/>
      <c r="BJ32" s="20"/>
      <c r="BK32" s="20"/>
      <c r="BL32" s="20"/>
      <c r="BM32" s="20"/>
      <c r="BN32" s="20"/>
      <c r="BO32" s="20"/>
      <c r="BP32" s="20"/>
      <c r="BQ32" s="21">
        <v>1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2" t="s">
        <v>42</v>
      </c>
      <c r="CC32" s="22"/>
      <c r="CD32" s="22"/>
      <c r="CE32" s="22"/>
      <c r="CF32" s="22"/>
      <c r="CG32" s="22"/>
      <c r="CH32" s="23" t="s">
        <v>56</v>
      </c>
      <c r="CI32" s="24"/>
      <c r="CJ32" s="24"/>
      <c r="CK32" s="24"/>
      <c r="CL32" s="24"/>
      <c r="CM32" s="24"/>
      <c r="CN32" s="24"/>
      <c r="CO32" s="24"/>
      <c r="CP32" s="25"/>
      <c r="CQ32" s="26">
        <v>293285</v>
      </c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75" t="s">
        <v>65</v>
      </c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22" t="s">
        <v>149</v>
      </c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0" t="s">
        <v>29</v>
      </c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30" t="s">
        <v>30</v>
      </c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</row>
    <row r="33" spans="1:161" s="1" customFormat="1" ht="25.5" customHeight="1" x14ac:dyDescent="0.2">
      <c r="A33" s="22" t="s">
        <v>175</v>
      </c>
      <c r="B33" s="22"/>
      <c r="C33" s="22"/>
      <c r="D33" s="22"/>
      <c r="E33" s="22"/>
      <c r="F33" s="22"/>
      <c r="G33" s="22"/>
      <c r="H33" s="22"/>
      <c r="I33" s="22" t="s">
        <v>161</v>
      </c>
      <c r="J33" s="22"/>
      <c r="K33" s="22"/>
      <c r="L33" s="22"/>
      <c r="M33" s="22"/>
      <c r="N33" s="22"/>
      <c r="O33" s="22"/>
      <c r="P33" s="22"/>
      <c r="Q33" s="22"/>
      <c r="R33" s="22" t="s">
        <v>162</v>
      </c>
      <c r="S33" s="22"/>
      <c r="T33" s="22"/>
      <c r="U33" s="22"/>
      <c r="V33" s="22"/>
      <c r="W33" s="22"/>
      <c r="X33" s="22"/>
      <c r="Y33" s="22"/>
      <c r="Z33" s="22"/>
      <c r="AA33" s="31" t="s">
        <v>28</v>
      </c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20" t="s">
        <v>155</v>
      </c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2" t="s">
        <v>163</v>
      </c>
      <c r="BC33" s="22"/>
      <c r="BD33" s="22"/>
      <c r="BE33" s="22"/>
      <c r="BF33" s="22"/>
      <c r="BG33" s="22"/>
      <c r="BH33" s="20" t="s">
        <v>156</v>
      </c>
      <c r="BI33" s="20"/>
      <c r="BJ33" s="20"/>
      <c r="BK33" s="20"/>
      <c r="BL33" s="20"/>
      <c r="BM33" s="20"/>
      <c r="BN33" s="20"/>
      <c r="BO33" s="20"/>
      <c r="BP33" s="20"/>
      <c r="BQ33" s="21">
        <v>2</v>
      </c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2" t="s">
        <v>42</v>
      </c>
      <c r="CC33" s="22"/>
      <c r="CD33" s="22"/>
      <c r="CE33" s="22"/>
      <c r="CF33" s="22"/>
      <c r="CG33" s="22"/>
      <c r="CH33" s="23" t="s">
        <v>56</v>
      </c>
      <c r="CI33" s="24"/>
      <c r="CJ33" s="24"/>
      <c r="CK33" s="24"/>
      <c r="CL33" s="24"/>
      <c r="CM33" s="24"/>
      <c r="CN33" s="24"/>
      <c r="CO33" s="24"/>
      <c r="CP33" s="25"/>
      <c r="CQ33" s="26">
        <v>320000</v>
      </c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75" t="s">
        <v>65</v>
      </c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22" t="s">
        <v>149</v>
      </c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0" t="s">
        <v>29</v>
      </c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30" t="s">
        <v>30</v>
      </c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</row>
    <row r="34" spans="1:161" s="1" customFormat="1" ht="25.5" customHeight="1" x14ac:dyDescent="0.2">
      <c r="A34" s="22" t="s">
        <v>176</v>
      </c>
      <c r="B34" s="22"/>
      <c r="C34" s="22"/>
      <c r="D34" s="22"/>
      <c r="E34" s="22"/>
      <c r="F34" s="22"/>
      <c r="G34" s="22"/>
      <c r="H34" s="22"/>
      <c r="I34" s="22" t="s">
        <v>159</v>
      </c>
      <c r="J34" s="22"/>
      <c r="K34" s="22"/>
      <c r="L34" s="22"/>
      <c r="M34" s="22"/>
      <c r="N34" s="22"/>
      <c r="O34" s="22"/>
      <c r="P34" s="22"/>
      <c r="Q34" s="22"/>
      <c r="R34" s="22" t="s">
        <v>160</v>
      </c>
      <c r="S34" s="22"/>
      <c r="T34" s="22"/>
      <c r="U34" s="22"/>
      <c r="V34" s="22"/>
      <c r="W34" s="22"/>
      <c r="X34" s="22"/>
      <c r="Y34" s="22"/>
      <c r="Z34" s="22"/>
      <c r="AA34" s="31" t="s">
        <v>28</v>
      </c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20" t="s">
        <v>158</v>
      </c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2" t="s">
        <v>55</v>
      </c>
      <c r="BC34" s="22"/>
      <c r="BD34" s="22"/>
      <c r="BE34" s="22"/>
      <c r="BF34" s="22"/>
      <c r="BG34" s="22"/>
      <c r="BH34" s="20" t="s">
        <v>26</v>
      </c>
      <c r="BI34" s="20"/>
      <c r="BJ34" s="20"/>
      <c r="BK34" s="20"/>
      <c r="BL34" s="20"/>
      <c r="BM34" s="20"/>
      <c r="BN34" s="20"/>
      <c r="BO34" s="20"/>
      <c r="BP34" s="20"/>
      <c r="BQ34" s="21">
        <v>1</v>
      </c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2" t="s">
        <v>42</v>
      </c>
      <c r="CC34" s="22"/>
      <c r="CD34" s="22"/>
      <c r="CE34" s="22"/>
      <c r="CF34" s="22"/>
      <c r="CG34" s="22"/>
      <c r="CH34" s="23" t="s">
        <v>56</v>
      </c>
      <c r="CI34" s="24"/>
      <c r="CJ34" s="24"/>
      <c r="CK34" s="24"/>
      <c r="CL34" s="24"/>
      <c r="CM34" s="24"/>
      <c r="CN34" s="24"/>
      <c r="CO34" s="24"/>
      <c r="CP34" s="25"/>
      <c r="CQ34" s="26">
        <v>753000</v>
      </c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75" t="s">
        <v>65</v>
      </c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22" t="s">
        <v>149</v>
      </c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0" t="s">
        <v>29</v>
      </c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30" t="s">
        <v>30</v>
      </c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</row>
    <row r="35" spans="1:161" s="1" customFormat="1" ht="25.5" customHeight="1" x14ac:dyDescent="0.2">
      <c r="A35" s="22" t="s">
        <v>177</v>
      </c>
      <c r="B35" s="22"/>
      <c r="C35" s="22"/>
      <c r="D35" s="22"/>
      <c r="E35" s="22"/>
      <c r="F35" s="22"/>
      <c r="G35" s="22"/>
      <c r="H35" s="22"/>
      <c r="I35" s="22" t="s">
        <v>167</v>
      </c>
      <c r="J35" s="22"/>
      <c r="K35" s="22"/>
      <c r="L35" s="22"/>
      <c r="M35" s="22"/>
      <c r="N35" s="22"/>
      <c r="O35" s="22"/>
      <c r="P35" s="22"/>
      <c r="Q35" s="22"/>
      <c r="R35" s="22" t="s">
        <v>168</v>
      </c>
      <c r="S35" s="22"/>
      <c r="T35" s="22"/>
      <c r="U35" s="22"/>
      <c r="V35" s="22"/>
      <c r="W35" s="22"/>
      <c r="X35" s="22"/>
      <c r="Y35" s="22"/>
      <c r="Z35" s="22"/>
      <c r="AA35" s="31" t="s">
        <v>28</v>
      </c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20" t="s">
        <v>157</v>
      </c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2" t="s">
        <v>55</v>
      </c>
      <c r="BC35" s="22"/>
      <c r="BD35" s="22"/>
      <c r="BE35" s="22"/>
      <c r="BF35" s="22"/>
      <c r="BG35" s="22"/>
      <c r="BH35" s="20" t="s">
        <v>26</v>
      </c>
      <c r="BI35" s="20"/>
      <c r="BJ35" s="20"/>
      <c r="BK35" s="20"/>
      <c r="BL35" s="20"/>
      <c r="BM35" s="20"/>
      <c r="BN35" s="20"/>
      <c r="BO35" s="20"/>
      <c r="BP35" s="20"/>
      <c r="BQ35" s="21">
        <v>1</v>
      </c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2" t="s">
        <v>42</v>
      </c>
      <c r="CC35" s="22"/>
      <c r="CD35" s="22"/>
      <c r="CE35" s="22"/>
      <c r="CF35" s="22"/>
      <c r="CG35" s="22"/>
      <c r="CH35" s="23" t="s">
        <v>56</v>
      </c>
      <c r="CI35" s="24"/>
      <c r="CJ35" s="24"/>
      <c r="CK35" s="24"/>
      <c r="CL35" s="24"/>
      <c r="CM35" s="24"/>
      <c r="CN35" s="24"/>
      <c r="CO35" s="24"/>
      <c r="CP35" s="25"/>
      <c r="CQ35" s="26">
        <v>687500</v>
      </c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75" t="s">
        <v>65</v>
      </c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22" t="s">
        <v>149</v>
      </c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0" t="s">
        <v>29</v>
      </c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30" t="s">
        <v>30</v>
      </c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</row>
    <row r="36" spans="1:161" s="1" customFormat="1" ht="25.5" customHeight="1" x14ac:dyDescent="0.2">
      <c r="A36" s="22" t="s">
        <v>178</v>
      </c>
      <c r="B36" s="22"/>
      <c r="C36" s="22"/>
      <c r="D36" s="22"/>
      <c r="E36" s="22"/>
      <c r="F36" s="22"/>
      <c r="G36" s="22"/>
      <c r="H36" s="22"/>
      <c r="I36" s="22" t="s">
        <v>170</v>
      </c>
      <c r="J36" s="22"/>
      <c r="K36" s="22"/>
      <c r="L36" s="22"/>
      <c r="M36" s="22"/>
      <c r="N36" s="22"/>
      <c r="O36" s="22"/>
      <c r="P36" s="22"/>
      <c r="Q36" s="22"/>
      <c r="R36" s="22" t="s">
        <v>171</v>
      </c>
      <c r="S36" s="22"/>
      <c r="T36" s="22"/>
      <c r="U36" s="22"/>
      <c r="V36" s="22"/>
      <c r="W36" s="22"/>
      <c r="X36" s="22"/>
      <c r="Y36" s="22"/>
      <c r="Z36" s="22"/>
      <c r="AA36" s="31" t="s">
        <v>28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20" t="s">
        <v>169</v>
      </c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2" t="s">
        <v>163</v>
      </c>
      <c r="BC36" s="22"/>
      <c r="BD36" s="22"/>
      <c r="BE36" s="22"/>
      <c r="BF36" s="22"/>
      <c r="BG36" s="22"/>
      <c r="BH36" s="20" t="s">
        <v>156</v>
      </c>
      <c r="BI36" s="20"/>
      <c r="BJ36" s="20"/>
      <c r="BK36" s="20"/>
      <c r="BL36" s="20"/>
      <c r="BM36" s="20"/>
      <c r="BN36" s="20"/>
      <c r="BO36" s="20"/>
      <c r="BP36" s="20"/>
      <c r="BQ36" s="21">
        <v>1</v>
      </c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2" t="s">
        <v>42</v>
      </c>
      <c r="CC36" s="22"/>
      <c r="CD36" s="22"/>
      <c r="CE36" s="22"/>
      <c r="CF36" s="22"/>
      <c r="CG36" s="22"/>
      <c r="CH36" s="23" t="s">
        <v>56</v>
      </c>
      <c r="CI36" s="24"/>
      <c r="CJ36" s="24"/>
      <c r="CK36" s="24"/>
      <c r="CL36" s="24"/>
      <c r="CM36" s="24"/>
      <c r="CN36" s="24"/>
      <c r="CO36" s="24"/>
      <c r="CP36" s="25"/>
      <c r="CQ36" s="26">
        <v>410678</v>
      </c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75" t="s">
        <v>65</v>
      </c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22" t="s">
        <v>149</v>
      </c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0" t="s">
        <v>29</v>
      </c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30" t="s">
        <v>30</v>
      </c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</row>
    <row r="37" spans="1:161" s="1" customFormat="1" ht="15.75" customHeight="1" x14ac:dyDescent="0.2">
      <c r="A37" s="92" t="s">
        <v>67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4"/>
    </row>
    <row r="38" spans="1:161" s="1" customFormat="1" ht="27" customHeight="1" x14ac:dyDescent="0.2">
      <c r="A38" s="22" t="s">
        <v>179</v>
      </c>
      <c r="B38" s="22"/>
      <c r="C38" s="22"/>
      <c r="D38" s="22"/>
      <c r="E38" s="22"/>
      <c r="F38" s="22"/>
      <c r="G38" s="22"/>
      <c r="H38" s="22"/>
      <c r="I38" s="22" t="s">
        <v>119</v>
      </c>
      <c r="J38" s="22"/>
      <c r="K38" s="22"/>
      <c r="L38" s="22"/>
      <c r="M38" s="22"/>
      <c r="N38" s="22"/>
      <c r="O38" s="22"/>
      <c r="P38" s="22"/>
      <c r="Q38" s="22"/>
      <c r="R38" s="22" t="s">
        <v>131</v>
      </c>
      <c r="S38" s="22"/>
      <c r="T38" s="22"/>
      <c r="U38" s="22"/>
      <c r="V38" s="22"/>
      <c r="W38" s="22"/>
      <c r="X38" s="22"/>
      <c r="Y38" s="22"/>
      <c r="Z38" s="22"/>
      <c r="AA38" s="31" t="s">
        <v>28</v>
      </c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20" t="s">
        <v>192</v>
      </c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2" t="s">
        <v>57</v>
      </c>
      <c r="BC38" s="22"/>
      <c r="BD38" s="22"/>
      <c r="BE38" s="22"/>
      <c r="BF38" s="22"/>
      <c r="BG38" s="22"/>
      <c r="BH38" s="20" t="s">
        <v>27</v>
      </c>
      <c r="BI38" s="20"/>
      <c r="BJ38" s="20"/>
      <c r="BK38" s="20"/>
      <c r="BL38" s="20"/>
      <c r="BM38" s="20"/>
      <c r="BN38" s="20"/>
      <c r="BO38" s="20"/>
      <c r="BP38" s="20"/>
      <c r="BQ38" s="21">
        <f>400+6600</f>
        <v>7000</v>
      </c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2" t="s">
        <v>42</v>
      </c>
      <c r="CC38" s="22"/>
      <c r="CD38" s="22"/>
      <c r="CE38" s="22"/>
      <c r="CF38" s="22"/>
      <c r="CG38" s="22"/>
      <c r="CH38" s="23" t="s">
        <v>56</v>
      </c>
      <c r="CI38" s="24"/>
      <c r="CJ38" s="24"/>
      <c r="CK38" s="24"/>
      <c r="CL38" s="24"/>
      <c r="CM38" s="24"/>
      <c r="CN38" s="24"/>
      <c r="CO38" s="24"/>
      <c r="CP38" s="25"/>
      <c r="CQ38" s="26">
        <f>496043.68+4971918.2</f>
        <v>5467961.8799999999</v>
      </c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75" t="s">
        <v>227</v>
      </c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27" t="s">
        <v>227</v>
      </c>
      <c r="DS38" s="28"/>
      <c r="DT38" s="28"/>
      <c r="DU38" s="28"/>
      <c r="DV38" s="28"/>
      <c r="DW38" s="28"/>
      <c r="DX38" s="28"/>
      <c r="DY38" s="28"/>
      <c r="DZ38" s="28"/>
      <c r="EA38" s="28"/>
      <c r="EB38" s="29"/>
      <c r="EC38" s="20" t="s">
        <v>29</v>
      </c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30" t="s">
        <v>30</v>
      </c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</row>
    <row r="39" spans="1:161" s="1" customFormat="1" ht="36" customHeight="1" x14ac:dyDescent="0.2">
      <c r="A39" s="22" t="s">
        <v>36</v>
      </c>
      <c r="B39" s="22"/>
      <c r="C39" s="22"/>
      <c r="D39" s="22"/>
      <c r="E39" s="22"/>
      <c r="F39" s="22"/>
      <c r="G39" s="22"/>
      <c r="H39" s="22"/>
      <c r="I39" s="22" t="s">
        <v>127</v>
      </c>
      <c r="J39" s="22"/>
      <c r="K39" s="22"/>
      <c r="L39" s="22"/>
      <c r="M39" s="22"/>
      <c r="N39" s="22"/>
      <c r="O39" s="22"/>
      <c r="P39" s="22"/>
      <c r="Q39" s="22"/>
      <c r="R39" s="22" t="s">
        <v>141</v>
      </c>
      <c r="S39" s="22"/>
      <c r="T39" s="22"/>
      <c r="U39" s="22"/>
      <c r="V39" s="22"/>
      <c r="W39" s="22"/>
      <c r="X39" s="22"/>
      <c r="Y39" s="22"/>
      <c r="Z39" s="22"/>
      <c r="AA39" s="31" t="s">
        <v>153</v>
      </c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20" t="s">
        <v>98</v>
      </c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2" t="s">
        <v>57</v>
      </c>
      <c r="BC39" s="22"/>
      <c r="BD39" s="22"/>
      <c r="BE39" s="22"/>
      <c r="BF39" s="22"/>
      <c r="BG39" s="22"/>
      <c r="BH39" s="20" t="s">
        <v>27</v>
      </c>
      <c r="BI39" s="20"/>
      <c r="BJ39" s="20"/>
      <c r="BK39" s="20"/>
      <c r="BL39" s="20"/>
      <c r="BM39" s="20"/>
      <c r="BN39" s="20"/>
      <c r="BO39" s="20"/>
      <c r="BP39" s="20"/>
      <c r="BQ39" s="21">
        <v>27500</v>
      </c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2" t="s">
        <v>42</v>
      </c>
      <c r="CC39" s="22"/>
      <c r="CD39" s="22"/>
      <c r="CE39" s="22"/>
      <c r="CF39" s="22"/>
      <c r="CG39" s="22"/>
      <c r="CH39" s="23" t="s">
        <v>56</v>
      </c>
      <c r="CI39" s="24"/>
      <c r="CJ39" s="24"/>
      <c r="CK39" s="24"/>
      <c r="CL39" s="24"/>
      <c r="CM39" s="24"/>
      <c r="CN39" s="24"/>
      <c r="CO39" s="24"/>
      <c r="CP39" s="25"/>
      <c r="CQ39" s="76">
        <v>5764110</v>
      </c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27" t="s">
        <v>197</v>
      </c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9"/>
      <c r="DR39" s="22" t="s">
        <v>152</v>
      </c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0" t="s">
        <v>29</v>
      </c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30" t="s">
        <v>30</v>
      </c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</row>
    <row r="40" spans="1:161" s="1" customFormat="1" ht="36" customHeight="1" x14ac:dyDescent="0.2">
      <c r="A40" s="22" t="s">
        <v>37</v>
      </c>
      <c r="B40" s="22"/>
      <c r="C40" s="22"/>
      <c r="D40" s="22"/>
      <c r="E40" s="22"/>
      <c r="F40" s="22"/>
      <c r="G40" s="22"/>
      <c r="H40" s="22"/>
      <c r="I40" s="22" t="s">
        <v>121</v>
      </c>
      <c r="J40" s="22"/>
      <c r="K40" s="22"/>
      <c r="L40" s="22"/>
      <c r="M40" s="22"/>
      <c r="N40" s="22"/>
      <c r="O40" s="22"/>
      <c r="P40" s="22"/>
      <c r="Q40" s="22"/>
      <c r="R40" s="22" t="s">
        <v>132</v>
      </c>
      <c r="S40" s="22"/>
      <c r="T40" s="22"/>
      <c r="U40" s="22"/>
      <c r="V40" s="22"/>
      <c r="W40" s="22"/>
      <c r="X40" s="22"/>
      <c r="Y40" s="22"/>
      <c r="Z40" s="22"/>
      <c r="AA40" s="31" t="s">
        <v>28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20" t="s">
        <v>83</v>
      </c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2" t="s">
        <v>55</v>
      </c>
      <c r="BC40" s="22"/>
      <c r="BD40" s="22"/>
      <c r="BE40" s="22"/>
      <c r="BF40" s="22"/>
      <c r="BG40" s="22"/>
      <c r="BH40" s="20" t="s">
        <v>26</v>
      </c>
      <c r="BI40" s="20"/>
      <c r="BJ40" s="20"/>
      <c r="BK40" s="20"/>
      <c r="BL40" s="20"/>
      <c r="BM40" s="20"/>
      <c r="BN40" s="20"/>
      <c r="BO40" s="20"/>
      <c r="BP40" s="20"/>
      <c r="BQ40" s="21">
        <v>1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2" t="s">
        <v>42</v>
      </c>
      <c r="CC40" s="22"/>
      <c r="CD40" s="22"/>
      <c r="CE40" s="22"/>
      <c r="CF40" s="22"/>
      <c r="CG40" s="22"/>
      <c r="CH40" s="23" t="s">
        <v>56</v>
      </c>
      <c r="CI40" s="24"/>
      <c r="CJ40" s="24"/>
      <c r="CK40" s="24"/>
      <c r="CL40" s="24"/>
      <c r="CM40" s="24"/>
      <c r="CN40" s="24"/>
      <c r="CO40" s="24"/>
      <c r="CP40" s="25"/>
      <c r="CQ40" s="26">
        <v>2340000</v>
      </c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7" t="s">
        <v>199</v>
      </c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9"/>
      <c r="DR40" s="22" t="s">
        <v>226</v>
      </c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0" t="s">
        <v>29</v>
      </c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30" t="s">
        <v>144</v>
      </c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</row>
    <row r="41" spans="1:161" s="1" customFormat="1" ht="36" customHeight="1" x14ac:dyDescent="0.2">
      <c r="A41" s="22" t="s">
        <v>43</v>
      </c>
      <c r="B41" s="22"/>
      <c r="C41" s="22"/>
      <c r="D41" s="22"/>
      <c r="E41" s="22"/>
      <c r="F41" s="22"/>
      <c r="G41" s="22"/>
      <c r="H41" s="22"/>
      <c r="I41" s="22" t="s">
        <v>122</v>
      </c>
      <c r="J41" s="22"/>
      <c r="K41" s="22"/>
      <c r="L41" s="22"/>
      <c r="M41" s="22"/>
      <c r="N41" s="22"/>
      <c r="O41" s="22"/>
      <c r="P41" s="22"/>
      <c r="Q41" s="22"/>
      <c r="R41" s="22" t="s">
        <v>133</v>
      </c>
      <c r="S41" s="22"/>
      <c r="T41" s="22"/>
      <c r="U41" s="22"/>
      <c r="V41" s="22"/>
      <c r="W41" s="22"/>
      <c r="X41" s="22"/>
      <c r="Y41" s="22"/>
      <c r="Z41" s="22"/>
      <c r="AA41" s="31" t="s">
        <v>28</v>
      </c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20" t="s">
        <v>84</v>
      </c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2" t="s">
        <v>55</v>
      </c>
      <c r="BC41" s="22"/>
      <c r="BD41" s="22"/>
      <c r="BE41" s="22"/>
      <c r="BF41" s="22"/>
      <c r="BG41" s="22"/>
      <c r="BH41" s="20" t="s">
        <v>26</v>
      </c>
      <c r="BI41" s="20"/>
      <c r="BJ41" s="20"/>
      <c r="BK41" s="20"/>
      <c r="BL41" s="20"/>
      <c r="BM41" s="20"/>
      <c r="BN41" s="20"/>
      <c r="BO41" s="20"/>
      <c r="BP41" s="20"/>
      <c r="BQ41" s="21">
        <v>1</v>
      </c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2" t="s">
        <v>42</v>
      </c>
      <c r="CC41" s="22"/>
      <c r="CD41" s="22"/>
      <c r="CE41" s="22"/>
      <c r="CF41" s="22"/>
      <c r="CG41" s="22"/>
      <c r="CH41" s="23" t="s">
        <v>56</v>
      </c>
      <c r="CI41" s="24"/>
      <c r="CJ41" s="24"/>
      <c r="CK41" s="24"/>
      <c r="CL41" s="24"/>
      <c r="CM41" s="24"/>
      <c r="CN41" s="24"/>
      <c r="CO41" s="24"/>
      <c r="CP41" s="25"/>
      <c r="CQ41" s="26">
        <v>420000</v>
      </c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7" t="s">
        <v>199</v>
      </c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9"/>
      <c r="DR41" s="22" t="s">
        <v>150</v>
      </c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0" t="s">
        <v>29</v>
      </c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30" t="s">
        <v>144</v>
      </c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</row>
    <row r="42" spans="1:161" s="1" customFormat="1" ht="36" customHeight="1" x14ac:dyDescent="0.2">
      <c r="A42" s="22" t="s">
        <v>44</v>
      </c>
      <c r="B42" s="22"/>
      <c r="C42" s="22"/>
      <c r="D42" s="22"/>
      <c r="E42" s="22"/>
      <c r="F42" s="22"/>
      <c r="G42" s="22"/>
      <c r="H42" s="22"/>
      <c r="I42" s="22" t="s">
        <v>122</v>
      </c>
      <c r="J42" s="22"/>
      <c r="K42" s="22"/>
      <c r="L42" s="22"/>
      <c r="M42" s="22"/>
      <c r="N42" s="22"/>
      <c r="O42" s="22"/>
      <c r="P42" s="22"/>
      <c r="Q42" s="22"/>
      <c r="R42" s="22" t="s">
        <v>133</v>
      </c>
      <c r="S42" s="22"/>
      <c r="T42" s="22"/>
      <c r="U42" s="22"/>
      <c r="V42" s="22"/>
      <c r="W42" s="22"/>
      <c r="X42" s="22"/>
      <c r="Y42" s="22"/>
      <c r="Z42" s="22"/>
      <c r="AA42" s="31" t="s">
        <v>28</v>
      </c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20" t="s">
        <v>85</v>
      </c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2" t="s">
        <v>55</v>
      </c>
      <c r="BC42" s="22"/>
      <c r="BD42" s="22"/>
      <c r="BE42" s="22"/>
      <c r="BF42" s="22"/>
      <c r="BG42" s="22"/>
      <c r="BH42" s="20" t="s">
        <v>26</v>
      </c>
      <c r="BI42" s="20"/>
      <c r="BJ42" s="20"/>
      <c r="BK42" s="20"/>
      <c r="BL42" s="20"/>
      <c r="BM42" s="20"/>
      <c r="BN42" s="20"/>
      <c r="BO42" s="20"/>
      <c r="BP42" s="20"/>
      <c r="BQ42" s="21">
        <v>1</v>
      </c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2" t="s">
        <v>42</v>
      </c>
      <c r="CC42" s="22"/>
      <c r="CD42" s="22"/>
      <c r="CE42" s="22"/>
      <c r="CF42" s="22"/>
      <c r="CG42" s="22"/>
      <c r="CH42" s="23" t="s">
        <v>56</v>
      </c>
      <c r="CI42" s="24"/>
      <c r="CJ42" s="24"/>
      <c r="CK42" s="24"/>
      <c r="CL42" s="24"/>
      <c r="CM42" s="24"/>
      <c r="CN42" s="24"/>
      <c r="CO42" s="24"/>
      <c r="CP42" s="25"/>
      <c r="CQ42" s="26">
        <v>370000</v>
      </c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7" t="s">
        <v>199</v>
      </c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9"/>
      <c r="DR42" s="22" t="s">
        <v>226</v>
      </c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0" t="s">
        <v>29</v>
      </c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30" t="s">
        <v>144</v>
      </c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</row>
    <row r="43" spans="1:161" s="1" customFormat="1" ht="36" customHeight="1" x14ac:dyDescent="0.2">
      <c r="A43" s="22" t="s">
        <v>180</v>
      </c>
      <c r="B43" s="22"/>
      <c r="C43" s="22"/>
      <c r="D43" s="22"/>
      <c r="E43" s="22"/>
      <c r="F43" s="22"/>
      <c r="G43" s="22"/>
      <c r="H43" s="22"/>
      <c r="I43" s="22" t="s">
        <v>126</v>
      </c>
      <c r="J43" s="22"/>
      <c r="K43" s="22"/>
      <c r="L43" s="22"/>
      <c r="M43" s="22"/>
      <c r="N43" s="22"/>
      <c r="O43" s="22"/>
      <c r="P43" s="22"/>
      <c r="Q43" s="22"/>
      <c r="R43" s="22" t="s">
        <v>137</v>
      </c>
      <c r="S43" s="22"/>
      <c r="T43" s="22"/>
      <c r="U43" s="22"/>
      <c r="V43" s="22"/>
      <c r="W43" s="22"/>
      <c r="X43" s="22"/>
      <c r="Y43" s="22"/>
      <c r="Z43" s="22"/>
      <c r="AA43" s="31" t="s">
        <v>28</v>
      </c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20" t="s">
        <v>96</v>
      </c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2" t="s">
        <v>55</v>
      </c>
      <c r="BC43" s="22"/>
      <c r="BD43" s="22"/>
      <c r="BE43" s="22"/>
      <c r="BF43" s="22"/>
      <c r="BG43" s="22"/>
      <c r="BH43" s="20" t="s">
        <v>26</v>
      </c>
      <c r="BI43" s="20"/>
      <c r="BJ43" s="20"/>
      <c r="BK43" s="20"/>
      <c r="BL43" s="20"/>
      <c r="BM43" s="20"/>
      <c r="BN43" s="20"/>
      <c r="BO43" s="20"/>
      <c r="BP43" s="20"/>
      <c r="BQ43" s="21">
        <v>2</v>
      </c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2" t="s">
        <v>42</v>
      </c>
      <c r="CC43" s="22"/>
      <c r="CD43" s="22"/>
      <c r="CE43" s="22"/>
      <c r="CF43" s="22"/>
      <c r="CG43" s="22"/>
      <c r="CH43" s="23" t="s">
        <v>56</v>
      </c>
      <c r="CI43" s="24"/>
      <c r="CJ43" s="24"/>
      <c r="CK43" s="24"/>
      <c r="CL43" s="24"/>
      <c r="CM43" s="24"/>
      <c r="CN43" s="24"/>
      <c r="CO43" s="24"/>
      <c r="CP43" s="25"/>
      <c r="CQ43" s="26">
        <v>896000</v>
      </c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7" t="s">
        <v>197</v>
      </c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9"/>
      <c r="DR43" s="22" t="s">
        <v>199</v>
      </c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0" t="s">
        <v>29</v>
      </c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30" t="s">
        <v>144</v>
      </c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</row>
    <row r="44" spans="1:161" s="1" customFormat="1" ht="22.5" customHeight="1" x14ac:dyDescent="0.2">
      <c r="A44" s="22" t="s">
        <v>45</v>
      </c>
      <c r="B44" s="22"/>
      <c r="C44" s="22"/>
      <c r="D44" s="22"/>
      <c r="E44" s="22"/>
      <c r="F44" s="22"/>
      <c r="G44" s="22"/>
      <c r="H44" s="22"/>
      <c r="I44" s="22" t="s">
        <v>120</v>
      </c>
      <c r="J44" s="22"/>
      <c r="K44" s="22"/>
      <c r="L44" s="22"/>
      <c r="M44" s="22"/>
      <c r="N44" s="22"/>
      <c r="O44" s="22"/>
      <c r="P44" s="22"/>
      <c r="Q44" s="22"/>
      <c r="R44" s="22" t="s">
        <v>128</v>
      </c>
      <c r="S44" s="22"/>
      <c r="T44" s="22"/>
      <c r="U44" s="22"/>
      <c r="V44" s="22"/>
      <c r="W44" s="22"/>
      <c r="X44" s="22"/>
      <c r="Y44" s="22"/>
      <c r="Z44" s="22"/>
      <c r="AA44" s="31" t="s">
        <v>28</v>
      </c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20" t="s">
        <v>64</v>
      </c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2" t="s">
        <v>55</v>
      </c>
      <c r="BC44" s="22"/>
      <c r="BD44" s="22"/>
      <c r="BE44" s="22"/>
      <c r="BF44" s="22"/>
      <c r="BG44" s="22"/>
      <c r="BH44" s="23" t="s">
        <v>26</v>
      </c>
      <c r="BI44" s="24"/>
      <c r="BJ44" s="24"/>
      <c r="BK44" s="24"/>
      <c r="BL44" s="24"/>
      <c r="BM44" s="24"/>
      <c r="BN44" s="24"/>
      <c r="BO44" s="24"/>
      <c r="BP44" s="25"/>
      <c r="BQ44" s="21">
        <f>4+4</f>
        <v>8</v>
      </c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2" t="s">
        <v>42</v>
      </c>
      <c r="CC44" s="22"/>
      <c r="CD44" s="22"/>
      <c r="CE44" s="22"/>
      <c r="CF44" s="22"/>
      <c r="CG44" s="22"/>
      <c r="CH44" s="23" t="s">
        <v>56</v>
      </c>
      <c r="CI44" s="24"/>
      <c r="CJ44" s="24"/>
      <c r="CK44" s="24"/>
      <c r="CL44" s="24"/>
      <c r="CM44" s="24"/>
      <c r="CN44" s="24"/>
      <c r="CO44" s="24"/>
      <c r="CP44" s="25"/>
      <c r="CQ44" s="76">
        <v>2137324</v>
      </c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27" t="s">
        <v>197</v>
      </c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9"/>
      <c r="DR44" s="22" t="s">
        <v>150</v>
      </c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0" t="s">
        <v>29</v>
      </c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30" t="s">
        <v>30</v>
      </c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</row>
    <row r="45" spans="1:161" s="1" customFormat="1" ht="23.25" customHeight="1" x14ac:dyDescent="0.2">
      <c r="A45" s="22" t="s">
        <v>46</v>
      </c>
      <c r="B45" s="22"/>
      <c r="C45" s="22"/>
      <c r="D45" s="22"/>
      <c r="E45" s="22"/>
      <c r="F45" s="22"/>
      <c r="G45" s="22"/>
      <c r="H45" s="22"/>
      <c r="I45" s="22" t="s">
        <v>146</v>
      </c>
      <c r="J45" s="22"/>
      <c r="K45" s="22"/>
      <c r="L45" s="22"/>
      <c r="M45" s="22"/>
      <c r="N45" s="22"/>
      <c r="O45" s="22"/>
      <c r="P45" s="22"/>
      <c r="Q45" s="22"/>
      <c r="R45" s="32" t="s">
        <v>129</v>
      </c>
      <c r="S45" s="33"/>
      <c r="T45" s="33"/>
      <c r="U45" s="33"/>
      <c r="V45" s="33"/>
      <c r="W45" s="33"/>
      <c r="X45" s="33"/>
      <c r="Y45" s="33"/>
      <c r="Z45" s="34"/>
      <c r="AA45" s="31" t="s">
        <v>28</v>
      </c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20" t="s">
        <v>69</v>
      </c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2" t="s">
        <v>55</v>
      </c>
      <c r="BC45" s="22"/>
      <c r="BD45" s="22"/>
      <c r="BE45" s="22"/>
      <c r="BF45" s="22"/>
      <c r="BG45" s="22"/>
      <c r="BH45" s="20" t="s">
        <v>26</v>
      </c>
      <c r="BI45" s="20"/>
      <c r="BJ45" s="20"/>
      <c r="BK45" s="20"/>
      <c r="BL45" s="20"/>
      <c r="BM45" s="20"/>
      <c r="BN45" s="20"/>
      <c r="BO45" s="20"/>
      <c r="BP45" s="20"/>
      <c r="BQ45" s="21">
        <f>1+1</f>
        <v>2</v>
      </c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2" t="s">
        <v>42</v>
      </c>
      <c r="CC45" s="22"/>
      <c r="CD45" s="22"/>
      <c r="CE45" s="22"/>
      <c r="CF45" s="22"/>
      <c r="CG45" s="22"/>
      <c r="CH45" s="23" t="s">
        <v>56</v>
      </c>
      <c r="CI45" s="24"/>
      <c r="CJ45" s="24"/>
      <c r="CK45" s="24"/>
      <c r="CL45" s="24"/>
      <c r="CM45" s="24"/>
      <c r="CN45" s="24"/>
      <c r="CO45" s="24"/>
      <c r="CP45" s="25"/>
      <c r="CQ45" s="26">
        <v>211456</v>
      </c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7" t="s">
        <v>199</v>
      </c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9"/>
      <c r="DR45" s="22" t="s">
        <v>209</v>
      </c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0" t="s">
        <v>29</v>
      </c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30" t="s">
        <v>30</v>
      </c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</row>
    <row r="46" spans="1:161" s="1" customFormat="1" ht="25.5" customHeight="1" x14ac:dyDescent="0.2">
      <c r="A46" s="22" t="s">
        <v>103</v>
      </c>
      <c r="B46" s="22"/>
      <c r="C46" s="22"/>
      <c r="D46" s="22"/>
      <c r="E46" s="22"/>
      <c r="F46" s="22"/>
      <c r="G46" s="22"/>
      <c r="H46" s="22"/>
      <c r="I46" s="22" t="s">
        <v>120</v>
      </c>
      <c r="J46" s="22"/>
      <c r="K46" s="22"/>
      <c r="L46" s="22"/>
      <c r="M46" s="22"/>
      <c r="N46" s="22"/>
      <c r="O46" s="22"/>
      <c r="P46" s="22"/>
      <c r="Q46" s="22"/>
      <c r="R46" s="22" t="s">
        <v>130</v>
      </c>
      <c r="S46" s="22"/>
      <c r="T46" s="22"/>
      <c r="U46" s="22"/>
      <c r="V46" s="22"/>
      <c r="W46" s="22"/>
      <c r="X46" s="22"/>
      <c r="Y46" s="22"/>
      <c r="Z46" s="22"/>
      <c r="AA46" s="31" t="s">
        <v>28</v>
      </c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20" t="s">
        <v>78</v>
      </c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2" t="s">
        <v>55</v>
      </c>
      <c r="BC46" s="22"/>
      <c r="BD46" s="22"/>
      <c r="BE46" s="22"/>
      <c r="BF46" s="22"/>
      <c r="BG46" s="22"/>
      <c r="BH46" s="20" t="s">
        <v>26</v>
      </c>
      <c r="BI46" s="20"/>
      <c r="BJ46" s="20"/>
      <c r="BK46" s="20"/>
      <c r="BL46" s="20"/>
      <c r="BM46" s="20"/>
      <c r="BN46" s="20"/>
      <c r="BO46" s="20"/>
      <c r="BP46" s="20"/>
      <c r="BQ46" s="21">
        <f>12</f>
        <v>12</v>
      </c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2" t="s">
        <v>42</v>
      </c>
      <c r="CC46" s="22"/>
      <c r="CD46" s="22"/>
      <c r="CE46" s="22"/>
      <c r="CF46" s="22"/>
      <c r="CG46" s="22"/>
      <c r="CH46" s="23" t="s">
        <v>56</v>
      </c>
      <c r="CI46" s="24"/>
      <c r="CJ46" s="24"/>
      <c r="CK46" s="24"/>
      <c r="CL46" s="24"/>
      <c r="CM46" s="24"/>
      <c r="CN46" s="24"/>
      <c r="CO46" s="24"/>
      <c r="CP46" s="25"/>
      <c r="CQ46" s="26">
        <f>5020403.16</f>
        <v>5020403.16</v>
      </c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7" t="s">
        <v>68</v>
      </c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9"/>
      <c r="DR46" s="22" t="s">
        <v>150</v>
      </c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0" t="s">
        <v>29</v>
      </c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30" t="s">
        <v>30</v>
      </c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</row>
    <row r="47" spans="1:161" s="1" customFormat="1" ht="25.5" customHeight="1" x14ac:dyDescent="0.2">
      <c r="A47" s="22" t="s">
        <v>104</v>
      </c>
      <c r="B47" s="22"/>
      <c r="C47" s="22"/>
      <c r="D47" s="22"/>
      <c r="E47" s="22"/>
      <c r="F47" s="22"/>
      <c r="G47" s="22"/>
      <c r="H47" s="22"/>
      <c r="I47" s="22" t="s">
        <v>119</v>
      </c>
      <c r="J47" s="22"/>
      <c r="K47" s="22"/>
      <c r="L47" s="22"/>
      <c r="M47" s="22"/>
      <c r="N47" s="22"/>
      <c r="O47" s="22"/>
      <c r="P47" s="22"/>
      <c r="Q47" s="22"/>
      <c r="R47" s="22" t="s">
        <v>131</v>
      </c>
      <c r="S47" s="22"/>
      <c r="T47" s="22"/>
      <c r="U47" s="22"/>
      <c r="V47" s="22"/>
      <c r="W47" s="22"/>
      <c r="X47" s="22"/>
      <c r="Y47" s="22"/>
      <c r="Z47" s="22"/>
      <c r="AA47" s="38" t="s">
        <v>28</v>
      </c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40"/>
      <c r="AM47" s="23" t="s">
        <v>80</v>
      </c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5"/>
      <c r="BB47" s="22" t="s">
        <v>57</v>
      </c>
      <c r="BC47" s="22"/>
      <c r="BD47" s="22"/>
      <c r="BE47" s="22"/>
      <c r="BF47" s="22"/>
      <c r="BG47" s="22"/>
      <c r="BH47" s="23" t="s">
        <v>27</v>
      </c>
      <c r="BI47" s="24"/>
      <c r="BJ47" s="24"/>
      <c r="BK47" s="24"/>
      <c r="BL47" s="24"/>
      <c r="BM47" s="24"/>
      <c r="BN47" s="24"/>
      <c r="BO47" s="24"/>
      <c r="BP47" s="25"/>
      <c r="BQ47" s="77">
        <f>5000</f>
        <v>5000</v>
      </c>
      <c r="BR47" s="78"/>
      <c r="BS47" s="78"/>
      <c r="BT47" s="78"/>
      <c r="BU47" s="78"/>
      <c r="BV47" s="78"/>
      <c r="BW47" s="78"/>
      <c r="BX47" s="78"/>
      <c r="BY47" s="78"/>
      <c r="BZ47" s="78"/>
      <c r="CA47" s="79"/>
      <c r="CB47" s="22" t="s">
        <v>42</v>
      </c>
      <c r="CC47" s="22"/>
      <c r="CD47" s="22"/>
      <c r="CE47" s="22"/>
      <c r="CF47" s="22"/>
      <c r="CG47" s="22"/>
      <c r="CH47" s="23" t="s">
        <v>56</v>
      </c>
      <c r="CI47" s="24"/>
      <c r="CJ47" s="24"/>
      <c r="CK47" s="24"/>
      <c r="CL47" s="24"/>
      <c r="CM47" s="24"/>
      <c r="CN47" s="24"/>
      <c r="CO47" s="24"/>
      <c r="CP47" s="25"/>
      <c r="CQ47" s="80">
        <v>454540</v>
      </c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2"/>
      <c r="DE47" s="27" t="s">
        <v>199</v>
      </c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9"/>
      <c r="DR47" s="22" t="s">
        <v>199</v>
      </c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3" t="s">
        <v>29</v>
      </c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5"/>
      <c r="EO47" s="35" t="s">
        <v>30</v>
      </c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7"/>
    </row>
    <row r="48" spans="1:161" s="1" customFormat="1" ht="25.5" customHeight="1" x14ac:dyDescent="0.2">
      <c r="A48" s="22" t="s">
        <v>105</v>
      </c>
      <c r="B48" s="22"/>
      <c r="C48" s="22"/>
      <c r="D48" s="22"/>
      <c r="E48" s="22"/>
      <c r="F48" s="22"/>
      <c r="G48" s="22"/>
      <c r="H48" s="22"/>
      <c r="I48" s="22" t="s">
        <v>145</v>
      </c>
      <c r="J48" s="22"/>
      <c r="K48" s="22"/>
      <c r="L48" s="22"/>
      <c r="M48" s="22"/>
      <c r="N48" s="22"/>
      <c r="O48" s="22"/>
      <c r="P48" s="22"/>
      <c r="Q48" s="22"/>
      <c r="R48" s="22" t="s">
        <v>193</v>
      </c>
      <c r="S48" s="22"/>
      <c r="T48" s="22"/>
      <c r="U48" s="22"/>
      <c r="V48" s="22"/>
      <c r="W48" s="22"/>
      <c r="X48" s="22"/>
      <c r="Y48" s="22"/>
      <c r="Z48" s="22"/>
      <c r="AA48" s="38" t="s">
        <v>28</v>
      </c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40"/>
      <c r="AM48" s="20" t="s">
        <v>74</v>
      </c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2" t="s">
        <v>55</v>
      </c>
      <c r="BC48" s="22"/>
      <c r="BD48" s="22"/>
      <c r="BE48" s="22"/>
      <c r="BF48" s="22"/>
      <c r="BG48" s="22"/>
      <c r="BH48" s="23" t="s">
        <v>26</v>
      </c>
      <c r="BI48" s="24"/>
      <c r="BJ48" s="24"/>
      <c r="BK48" s="24"/>
      <c r="BL48" s="24"/>
      <c r="BM48" s="24"/>
      <c r="BN48" s="24"/>
      <c r="BO48" s="24"/>
      <c r="BP48" s="25"/>
      <c r="BQ48" s="77">
        <f>54+126</f>
        <v>180</v>
      </c>
      <c r="BR48" s="78"/>
      <c r="BS48" s="78"/>
      <c r="BT48" s="78"/>
      <c r="BU48" s="78"/>
      <c r="BV48" s="78"/>
      <c r="BW48" s="78"/>
      <c r="BX48" s="78"/>
      <c r="BY48" s="78"/>
      <c r="BZ48" s="78"/>
      <c r="CA48" s="79"/>
      <c r="CB48" s="22" t="s">
        <v>42</v>
      </c>
      <c r="CC48" s="22"/>
      <c r="CD48" s="22"/>
      <c r="CE48" s="22"/>
      <c r="CF48" s="22"/>
      <c r="CG48" s="22"/>
      <c r="CH48" s="23" t="s">
        <v>56</v>
      </c>
      <c r="CI48" s="24"/>
      <c r="CJ48" s="24"/>
      <c r="CK48" s="24"/>
      <c r="CL48" s="24"/>
      <c r="CM48" s="24"/>
      <c r="CN48" s="24"/>
      <c r="CO48" s="24"/>
      <c r="CP48" s="25"/>
      <c r="CQ48" s="83">
        <f>382320+892080</f>
        <v>1274400</v>
      </c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5"/>
      <c r="DE48" s="27" t="s">
        <v>68</v>
      </c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9"/>
      <c r="DR48" s="22" t="s">
        <v>150</v>
      </c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3" t="s">
        <v>29</v>
      </c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5"/>
      <c r="EO48" s="35" t="s">
        <v>30</v>
      </c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7"/>
    </row>
    <row r="49" spans="1:161" s="1" customFormat="1" ht="25.5" customHeight="1" x14ac:dyDescent="0.2">
      <c r="A49" s="22" t="s">
        <v>181</v>
      </c>
      <c r="B49" s="22"/>
      <c r="C49" s="22"/>
      <c r="D49" s="22"/>
      <c r="E49" s="22"/>
      <c r="F49" s="22"/>
      <c r="G49" s="22"/>
      <c r="H49" s="22"/>
      <c r="I49" s="22" t="s">
        <v>119</v>
      </c>
      <c r="J49" s="22"/>
      <c r="K49" s="22"/>
      <c r="L49" s="22"/>
      <c r="M49" s="22"/>
      <c r="N49" s="22"/>
      <c r="O49" s="22"/>
      <c r="P49" s="22"/>
      <c r="Q49" s="22"/>
      <c r="R49" s="22" t="s">
        <v>131</v>
      </c>
      <c r="S49" s="22"/>
      <c r="T49" s="22"/>
      <c r="U49" s="22"/>
      <c r="V49" s="22"/>
      <c r="W49" s="22"/>
      <c r="X49" s="22"/>
      <c r="Y49" s="22"/>
      <c r="Z49" s="22"/>
      <c r="AA49" s="38" t="s">
        <v>28</v>
      </c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40"/>
      <c r="AM49" s="20" t="s">
        <v>75</v>
      </c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2" t="s">
        <v>57</v>
      </c>
      <c r="BC49" s="22"/>
      <c r="BD49" s="22"/>
      <c r="BE49" s="22"/>
      <c r="BF49" s="22"/>
      <c r="BG49" s="22"/>
      <c r="BH49" s="23" t="s">
        <v>27</v>
      </c>
      <c r="BI49" s="24"/>
      <c r="BJ49" s="24"/>
      <c r="BK49" s="24"/>
      <c r="BL49" s="24"/>
      <c r="BM49" s="24"/>
      <c r="BN49" s="24"/>
      <c r="BO49" s="24"/>
      <c r="BP49" s="25"/>
      <c r="BQ49" s="77">
        <f>300+300</f>
        <v>600</v>
      </c>
      <c r="BR49" s="78"/>
      <c r="BS49" s="78"/>
      <c r="BT49" s="78"/>
      <c r="BU49" s="78"/>
      <c r="BV49" s="78"/>
      <c r="BW49" s="78"/>
      <c r="BX49" s="78"/>
      <c r="BY49" s="78"/>
      <c r="BZ49" s="78"/>
      <c r="CA49" s="79"/>
      <c r="CB49" s="22" t="s">
        <v>42</v>
      </c>
      <c r="CC49" s="22"/>
      <c r="CD49" s="22"/>
      <c r="CE49" s="22"/>
      <c r="CF49" s="22"/>
      <c r="CG49" s="22"/>
      <c r="CH49" s="23" t="s">
        <v>56</v>
      </c>
      <c r="CI49" s="24"/>
      <c r="CJ49" s="24"/>
      <c r="CK49" s="24"/>
      <c r="CL49" s="24"/>
      <c r="CM49" s="24"/>
      <c r="CN49" s="24"/>
      <c r="CO49" s="24"/>
      <c r="CP49" s="25"/>
      <c r="CQ49" s="83">
        <f>110748.9+112848.12</f>
        <v>223597.02</v>
      </c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5"/>
      <c r="DE49" s="27" t="s">
        <v>227</v>
      </c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9"/>
      <c r="DR49" s="27" t="s">
        <v>227</v>
      </c>
      <c r="DS49" s="28"/>
      <c r="DT49" s="28"/>
      <c r="DU49" s="28"/>
      <c r="DV49" s="28"/>
      <c r="DW49" s="28"/>
      <c r="DX49" s="28"/>
      <c r="DY49" s="28"/>
      <c r="DZ49" s="28"/>
      <c r="EA49" s="28"/>
      <c r="EB49" s="29"/>
      <c r="EC49" s="23" t="s">
        <v>29</v>
      </c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5"/>
      <c r="EO49" s="35" t="s">
        <v>30</v>
      </c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7"/>
    </row>
    <row r="50" spans="1:161" s="1" customFormat="1" ht="25.5" customHeight="1" x14ac:dyDescent="0.2">
      <c r="A50" s="22" t="s">
        <v>114</v>
      </c>
      <c r="B50" s="22"/>
      <c r="C50" s="22"/>
      <c r="D50" s="22"/>
      <c r="E50" s="22"/>
      <c r="F50" s="22"/>
      <c r="G50" s="22"/>
      <c r="H50" s="22"/>
      <c r="I50" s="22" t="s">
        <v>161</v>
      </c>
      <c r="J50" s="22"/>
      <c r="K50" s="22"/>
      <c r="L50" s="22"/>
      <c r="M50" s="22"/>
      <c r="N50" s="22"/>
      <c r="O50" s="22"/>
      <c r="P50" s="22"/>
      <c r="Q50" s="22"/>
      <c r="R50" s="22" t="s">
        <v>228</v>
      </c>
      <c r="S50" s="22"/>
      <c r="T50" s="22"/>
      <c r="U50" s="22"/>
      <c r="V50" s="22"/>
      <c r="W50" s="22"/>
      <c r="X50" s="22"/>
      <c r="Y50" s="22"/>
      <c r="Z50" s="22"/>
      <c r="AA50" s="31" t="s">
        <v>28</v>
      </c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20" t="s">
        <v>196</v>
      </c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2" t="s">
        <v>55</v>
      </c>
      <c r="BC50" s="22"/>
      <c r="BD50" s="22"/>
      <c r="BE50" s="22"/>
      <c r="BF50" s="22"/>
      <c r="BG50" s="22"/>
      <c r="BH50" s="20" t="s">
        <v>26</v>
      </c>
      <c r="BI50" s="20"/>
      <c r="BJ50" s="20"/>
      <c r="BK50" s="20"/>
      <c r="BL50" s="20"/>
      <c r="BM50" s="20"/>
      <c r="BN50" s="20"/>
      <c r="BO50" s="20"/>
      <c r="BP50" s="20"/>
      <c r="BQ50" s="21">
        <v>10</v>
      </c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2" t="s">
        <v>42</v>
      </c>
      <c r="CC50" s="22"/>
      <c r="CD50" s="22"/>
      <c r="CE50" s="22"/>
      <c r="CF50" s="22"/>
      <c r="CG50" s="22"/>
      <c r="CH50" s="23" t="s">
        <v>56</v>
      </c>
      <c r="CI50" s="24"/>
      <c r="CJ50" s="24"/>
      <c r="CK50" s="24"/>
      <c r="CL50" s="24"/>
      <c r="CM50" s="24"/>
      <c r="CN50" s="24"/>
      <c r="CO50" s="24"/>
      <c r="CP50" s="25"/>
      <c r="CQ50" s="26">
        <v>282404.3</v>
      </c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7" t="s">
        <v>197</v>
      </c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9"/>
      <c r="DR50" s="22" t="s">
        <v>197</v>
      </c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0" t="s">
        <v>29</v>
      </c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35" t="s">
        <v>30</v>
      </c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7"/>
    </row>
    <row r="51" spans="1:161" s="1" customFormat="1" ht="25.5" customHeight="1" x14ac:dyDescent="0.2">
      <c r="A51" s="22" t="s">
        <v>115</v>
      </c>
      <c r="B51" s="22"/>
      <c r="C51" s="22"/>
      <c r="D51" s="22"/>
      <c r="E51" s="22"/>
      <c r="F51" s="22"/>
      <c r="G51" s="22"/>
      <c r="H51" s="22"/>
      <c r="I51" s="22" t="s">
        <v>229</v>
      </c>
      <c r="J51" s="22"/>
      <c r="K51" s="22"/>
      <c r="L51" s="22"/>
      <c r="M51" s="22"/>
      <c r="N51" s="22"/>
      <c r="O51" s="22"/>
      <c r="P51" s="22"/>
      <c r="Q51" s="22"/>
      <c r="R51" s="22" t="s">
        <v>230</v>
      </c>
      <c r="S51" s="22"/>
      <c r="T51" s="22"/>
      <c r="U51" s="22"/>
      <c r="V51" s="22"/>
      <c r="W51" s="22"/>
      <c r="X51" s="22"/>
      <c r="Y51" s="22"/>
      <c r="Z51" s="22"/>
      <c r="AA51" s="31" t="s">
        <v>28</v>
      </c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20" t="s">
        <v>198</v>
      </c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2"/>
      <c r="BC51" s="22"/>
      <c r="BD51" s="22"/>
      <c r="BE51" s="22"/>
      <c r="BF51" s="22"/>
      <c r="BG51" s="22"/>
      <c r="BH51" s="20" t="s">
        <v>210</v>
      </c>
      <c r="BI51" s="20"/>
      <c r="BJ51" s="20"/>
      <c r="BK51" s="20"/>
      <c r="BL51" s="20"/>
      <c r="BM51" s="20"/>
      <c r="BN51" s="20"/>
      <c r="BO51" s="20"/>
      <c r="BP51" s="20"/>
      <c r="BQ51" s="21">
        <v>412</v>
      </c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2" t="s">
        <v>42</v>
      </c>
      <c r="CC51" s="22"/>
      <c r="CD51" s="22"/>
      <c r="CE51" s="22"/>
      <c r="CF51" s="22"/>
      <c r="CG51" s="22"/>
      <c r="CH51" s="23" t="s">
        <v>56</v>
      </c>
      <c r="CI51" s="24"/>
      <c r="CJ51" s="24"/>
      <c r="CK51" s="24"/>
      <c r="CL51" s="24"/>
      <c r="CM51" s="24"/>
      <c r="CN51" s="24"/>
      <c r="CO51" s="24"/>
      <c r="CP51" s="25"/>
      <c r="CQ51" s="26">
        <v>552088.29</v>
      </c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7" t="s">
        <v>197</v>
      </c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9"/>
      <c r="DR51" s="22" t="s">
        <v>199</v>
      </c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0" t="s">
        <v>29</v>
      </c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35" t="s">
        <v>30</v>
      </c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7"/>
    </row>
    <row r="52" spans="1:161" s="1" customFormat="1" ht="38.25" customHeight="1" x14ac:dyDescent="0.2">
      <c r="A52" s="22" t="s">
        <v>116</v>
      </c>
      <c r="B52" s="22"/>
      <c r="C52" s="22"/>
      <c r="D52" s="22"/>
      <c r="E52" s="22"/>
      <c r="F52" s="22"/>
      <c r="G52" s="22"/>
      <c r="H52" s="22"/>
      <c r="I52" s="22" t="s">
        <v>267</v>
      </c>
      <c r="J52" s="22"/>
      <c r="K52" s="22"/>
      <c r="L52" s="22"/>
      <c r="M52" s="22"/>
      <c r="N52" s="22"/>
      <c r="O52" s="22"/>
      <c r="P52" s="22"/>
      <c r="Q52" s="22"/>
      <c r="R52" s="22" t="s">
        <v>268</v>
      </c>
      <c r="S52" s="22"/>
      <c r="T52" s="22"/>
      <c r="U52" s="22"/>
      <c r="V52" s="22"/>
      <c r="W52" s="22"/>
      <c r="X52" s="22"/>
      <c r="Y52" s="22"/>
      <c r="Z52" s="22"/>
      <c r="AA52" s="31" t="s">
        <v>28</v>
      </c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20" t="s">
        <v>200</v>
      </c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2"/>
      <c r="BC52" s="22"/>
      <c r="BD52" s="22"/>
      <c r="BE52" s="22"/>
      <c r="BF52" s="22"/>
      <c r="BG52" s="22"/>
      <c r="BH52" s="20"/>
      <c r="BI52" s="20"/>
      <c r="BJ52" s="20"/>
      <c r="BK52" s="20"/>
      <c r="BL52" s="20"/>
      <c r="BM52" s="20"/>
      <c r="BN52" s="20"/>
      <c r="BO52" s="20"/>
      <c r="BP52" s="20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2" t="s">
        <v>42</v>
      </c>
      <c r="CC52" s="22"/>
      <c r="CD52" s="22"/>
      <c r="CE52" s="22"/>
      <c r="CF52" s="22"/>
      <c r="CG52" s="22"/>
      <c r="CH52" s="23" t="s">
        <v>56</v>
      </c>
      <c r="CI52" s="24"/>
      <c r="CJ52" s="24"/>
      <c r="CK52" s="24"/>
      <c r="CL52" s="24"/>
      <c r="CM52" s="24"/>
      <c r="CN52" s="24"/>
      <c r="CO52" s="24"/>
      <c r="CP52" s="25"/>
      <c r="CQ52" s="26">
        <v>876902.40000000002</v>
      </c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7" t="s">
        <v>199</v>
      </c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9"/>
      <c r="DR52" s="22" t="s">
        <v>199</v>
      </c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0" t="s">
        <v>29</v>
      </c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35" t="s">
        <v>144</v>
      </c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7"/>
    </row>
    <row r="53" spans="1:161" s="1" customFormat="1" ht="25.5" customHeight="1" x14ac:dyDescent="0.2">
      <c r="A53" s="22" t="s">
        <v>183</v>
      </c>
      <c r="B53" s="22"/>
      <c r="C53" s="22"/>
      <c r="D53" s="22"/>
      <c r="E53" s="22"/>
      <c r="F53" s="22"/>
      <c r="G53" s="22"/>
      <c r="H53" s="22"/>
      <c r="I53" s="22" t="s">
        <v>233</v>
      </c>
      <c r="J53" s="22"/>
      <c r="K53" s="22"/>
      <c r="L53" s="22"/>
      <c r="M53" s="22"/>
      <c r="N53" s="22"/>
      <c r="O53" s="22"/>
      <c r="P53" s="22"/>
      <c r="Q53" s="22"/>
      <c r="R53" s="22" t="s">
        <v>232</v>
      </c>
      <c r="S53" s="22"/>
      <c r="T53" s="22"/>
      <c r="U53" s="22"/>
      <c r="V53" s="22"/>
      <c r="W53" s="22"/>
      <c r="X53" s="22"/>
      <c r="Y53" s="22"/>
      <c r="Z53" s="22"/>
      <c r="AA53" s="31" t="s">
        <v>28</v>
      </c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20" t="s">
        <v>201</v>
      </c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2"/>
      <c r="BC53" s="22"/>
      <c r="BD53" s="22"/>
      <c r="BE53" s="22"/>
      <c r="BF53" s="22"/>
      <c r="BG53" s="22"/>
      <c r="BH53" s="20" t="s">
        <v>210</v>
      </c>
      <c r="BI53" s="20"/>
      <c r="BJ53" s="20"/>
      <c r="BK53" s="20"/>
      <c r="BL53" s="20"/>
      <c r="BM53" s="20"/>
      <c r="BN53" s="20"/>
      <c r="BO53" s="20"/>
      <c r="BP53" s="20"/>
      <c r="BQ53" s="21">
        <v>2000</v>
      </c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2" t="s">
        <v>42</v>
      </c>
      <c r="CC53" s="22"/>
      <c r="CD53" s="22"/>
      <c r="CE53" s="22"/>
      <c r="CF53" s="22"/>
      <c r="CG53" s="22"/>
      <c r="CH53" s="23" t="s">
        <v>56</v>
      </c>
      <c r="CI53" s="24"/>
      <c r="CJ53" s="24"/>
      <c r="CK53" s="24"/>
      <c r="CL53" s="24"/>
      <c r="CM53" s="24"/>
      <c r="CN53" s="24"/>
      <c r="CO53" s="24"/>
      <c r="CP53" s="25"/>
      <c r="CQ53" s="26">
        <v>155588.4</v>
      </c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7" t="s">
        <v>199</v>
      </c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9"/>
      <c r="DR53" s="22" t="s">
        <v>199</v>
      </c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0" t="s">
        <v>29</v>
      </c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35" t="s">
        <v>30</v>
      </c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7"/>
    </row>
    <row r="54" spans="1:161" s="1" customFormat="1" ht="25.5" customHeight="1" x14ac:dyDescent="0.2">
      <c r="A54" s="22" t="s">
        <v>184</v>
      </c>
      <c r="B54" s="22"/>
      <c r="C54" s="22"/>
      <c r="D54" s="22"/>
      <c r="E54" s="22"/>
      <c r="F54" s="22"/>
      <c r="G54" s="22"/>
      <c r="H54" s="22"/>
      <c r="I54" s="22" t="s">
        <v>235</v>
      </c>
      <c r="J54" s="22"/>
      <c r="K54" s="22"/>
      <c r="L54" s="22"/>
      <c r="M54" s="22"/>
      <c r="N54" s="22"/>
      <c r="O54" s="22"/>
      <c r="P54" s="22"/>
      <c r="Q54" s="22"/>
      <c r="R54" s="22" t="s">
        <v>234</v>
      </c>
      <c r="S54" s="22"/>
      <c r="T54" s="22"/>
      <c r="U54" s="22"/>
      <c r="V54" s="22"/>
      <c r="W54" s="22"/>
      <c r="X54" s="22"/>
      <c r="Y54" s="22"/>
      <c r="Z54" s="22"/>
      <c r="AA54" s="31" t="s">
        <v>28</v>
      </c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20" t="s">
        <v>203</v>
      </c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2"/>
      <c r="BC54" s="22"/>
      <c r="BD54" s="22"/>
      <c r="BE54" s="22"/>
      <c r="BF54" s="22"/>
      <c r="BG54" s="22"/>
      <c r="BH54" s="20" t="s">
        <v>26</v>
      </c>
      <c r="BI54" s="20"/>
      <c r="BJ54" s="20"/>
      <c r="BK54" s="20"/>
      <c r="BL54" s="20"/>
      <c r="BM54" s="20"/>
      <c r="BN54" s="20"/>
      <c r="BO54" s="20"/>
      <c r="BP54" s="20"/>
      <c r="BQ54" s="21">
        <v>78</v>
      </c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2" t="s">
        <v>42</v>
      </c>
      <c r="CC54" s="22"/>
      <c r="CD54" s="22"/>
      <c r="CE54" s="22"/>
      <c r="CF54" s="22"/>
      <c r="CG54" s="22"/>
      <c r="CH54" s="23" t="s">
        <v>56</v>
      </c>
      <c r="CI54" s="24"/>
      <c r="CJ54" s="24"/>
      <c r="CK54" s="24"/>
      <c r="CL54" s="24"/>
      <c r="CM54" s="24"/>
      <c r="CN54" s="24"/>
      <c r="CO54" s="24"/>
      <c r="CP54" s="25"/>
      <c r="CQ54" s="26">
        <v>219800</v>
      </c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7" t="s">
        <v>199</v>
      </c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9"/>
      <c r="DR54" s="22" t="s">
        <v>150</v>
      </c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0" t="s">
        <v>29</v>
      </c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35" t="s">
        <v>30</v>
      </c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7"/>
    </row>
    <row r="55" spans="1:161" s="1" customFormat="1" ht="25.5" customHeight="1" x14ac:dyDescent="0.2">
      <c r="A55" s="22" t="s">
        <v>117</v>
      </c>
      <c r="B55" s="22"/>
      <c r="C55" s="22"/>
      <c r="D55" s="22"/>
      <c r="E55" s="22"/>
      <c r="F55" s="22"/>
      <c r="G55" s="22"/>
      <c r="H55" s="22"/>
      <c r="I55" s="22" t="s">
        <v>161</v>
      </c>
      <c r="J55" s="22"/>
      <c r="K55" s="22"/>
      <c r="L55" s="22"/>
      <c r="M55" s="22"/>
      <c r="N55" s="22"/>
      <c r="O55" s="22"/>
      <c r="P55" s="22"/>
      <c r="Q55" s="22"/>
      <c r="R55" s="22" t="s">
        <v>162</v>
      </c>
      <c r="S55" s="22"/>
      <c r="T55" s="22"/>
      <c r="U55" s="22"/>
      <c r="V55" s="22"/>
      <c r="W55" s="22"/>
      <c r="X55" s="22"/>
      <c r="Y55" s="22"/>
      <c r="Z55" s="22"/>
      <c r="AA55" s="31" t="s">
        <v>28</v>
      </c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20" t="s">
        <v>204</v>
      </c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2" t="s">
        <v>163</v>
      </c>
      <c r="BC55" s="22"/>
      <c r="BD55" s="22"/>
      <c r="BE55" s="22"/>
      <c r="BF55" s="22"/>
      <c r="BG55" s="22"/>
      <c r="BH55" s="20" t="s">
        <v>156</v>
      </c>
      <c r="BI55" s="20"/>
      <c r="BJ55" s="20"/>
      <c r="BK55" s="20"/>
      <c r="BL55" s="20"/>
      <c r="BM55" s="20"/>
      <c r="BN55" s="20"/>
      <c r="BO55" s="20"/>
      <c r="BP55" s="20"/>
      <c r="BQ55" s="21">
        <f>1+1</f>
        <v>2</v>
      </c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2" t="s">
        <v>42</v>
      </c>
      <c r="CC55" s="22"/>
      <c r="CD55" s="22"/>
      <c r="CE55" s="22"/>
      <c r="CF55" s="22"/>
      <c r="CG55" s="22"/>
      <c r="CH55" s="23" t="s">
        <v>56</v>
      </c>
      <c r="CI55" s="24"/>
      <c r="CJ55" s="24"/>
      <c r="CK55" s="24"/>
      <c r="CL55" s="24"/>
      <c r="CM55" s="24"/>
      <c r="CN55" s="24"/>
      <c r="CO55" s="24"/>
      <c r="CP55" s="25"/>
      <c r="CQ55" s="26">
        <f>1289617.5+8728762.76</f>
        <v>10018380.26</v>
      </c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7" t="s">
        <v>199</v>
      </c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9"/>
      <c r="DR55" s="22" t="s">
        <v>209</v>
      </c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0" t="s">
        <v>29</v>
      </c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35" t="s">
        <v>30</v>
      </c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7"/>
    </row>
    <row r="56" spans="1:161" s="1" customFormat="1" ht="25.5" customHeight="1" x14ac:dyDescent="0.2">
      <c r="A56" s="22" t="s">
        <v>118</v>
      </c>
      <c r="B56" s="22"/>
      <c r="C56" s="22"/>
      <c r="D56" s="22"/>
      <c r="E56" s="22"/>
      <c r="F56" s="22"/>
      <c r="G56" s="22"/>
      <c r="H56" s="22"/>
      <c r="I56" s="22" t="s">
        <v>237</v>
      </c>
      <c r="J56" s="22"/>
      <c r="K56" s="22"/>
      <c r="L56" s="22"/>
      <c r="M56" s="22"/>
      <c r="N56" s="22"/>
      <c r="O56" s="22"/>
      <c r="P56" s="22"/>
      <c r="Q56" s="22"/>
      <c r="R56" s="22" t="s">
        <v>236</v>
      </c>
      <c r="S56" s="22"/>
      <c r="T56" s="22"/>
      <c r="U56" s="22"/>
      <c r="V56" s="22"/>
      <c r="W56" s="22"/>
      <c r="X56" s="22"/>
      <c r="Y56" s="22"/>
      <c r="Z56" s="22"/>
      <c r="AA56" s="31" t="s">
        <v>28</v>
      </c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20" t="s">
        <v>205</v>
      </c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2"/>
      <c r="BC56" s="22"/>
      <c r="BD56" s="22"/>
      <c r="BE56" s="22"/>
      <c r="BF56" s="22"/>
      <c r="BG56" s="22"/>
      <c r="BH56" s="20" t="s">
        <v>26</v>
      </c>
      <c r="BI56" s="20"/>
      <c r="BJ56" s="20"/>
      <c r="BK56" s="20"/>
      <c r="BL56" s="20"/>
      <c r="BM56" s="20"/>
      <c r="BN56" s="20"/>
      <c r="BO56" s="20"/>
      <c r="BP56" s="20"/>
      <c r="BQ56" s="21">
        <v>215</v>
      </c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2" t="s">
        <v>42</v>
      </c>
      <c r="CC56" s="22"/>
      <c r="CD56" s="22"/>
      <c r="CE56" s="22"/>
      <c r="CF56" s="22"/>
      <c r="CG56" s="22"/>
      <c r="CH56" s="23" t="s">
        <v>56</v>
      </c>
      <c r="CI56" s="24"/>
      <c r="CJ56" s="24"/>
      <c r="CK56" s="24"/>
      <c r="CL56" s="24"/>
      <c r="CM56" s="24"/>
      <c r="CN56" s="24"/>
      <c r="CO56" s="24"/>
      <c r="CP56" s="25"/>
      <c r="CQ56" s="26">
        <v>399780</v>
      </c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7" t="s">
        <v>150</v>
      </c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9"/>
      <c r="DR56" s="22" t="s">
        <v>150</v>
      </c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0" t="s">
        <v>29</v>
      </c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35" t="s">
        <v>30</v>
      </c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7"/>
    </row>
    <row r="57" spans="1:161" s="1" customFormat="1" ht="25.5" customHeight="1" x14ac:dyDescent="0.2">
      <c r="A57" s="22" t="s">
        <v>185</v>
      </c>
      <c r="B57" s="22"/>
      <c r="C57" s="22"/>
      <c r="D57" s="22"/>
      <c r="E57" s="22"/>
      <c r="F57" s="22"/>
      <c r="G57" s="22"/>
      <c r="H57" s="22"/>
      <c r="I57" s="22" t="s">
        <v>170</v>
      </c>
      <c r="J57" s="22"/>
      <c r="K57" s="22"/>
      <c r="L57" s="22"/>
      <c r="M57" s="22"/>
      <c r="N57" s="22"/>
      <c r="O57" s="22"/>
      <c r="P57" s="22"/>
      <c r="Q57" s="22"/>
      <c r="R57" s="22" t="s">
        <v>171</v>
      </c>
      <c r="S57" s="22"/>
      <c r="T57" s="22"/>
      <c r="U57" s="22"/>
      <c r="V57" s="22"/>
      <c r="W57" s="22"/>
      <c r="X57" s="22"/>
      <c r="Y57" s="22"/>
      <c r="Z57" s="22"/>
      <c r="AA57" s="31" t="s">
        <v>28</v>
      </c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20" t="s">
        <v>206</v>
      </c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2"/>
      <c r="BC57" s="22"/>
      <c r="BD57" s="22"/>
      <c r="BE57" s="22"/>
      <c r="BF57" s="22"/>
      <c r="BG57" s="22"/>
      <c r="BH57" s="20" t="s">
        <v>26</v>
      </c>
      <c r="BI57" s="20"/>
      <c r="BJ57" s="20"/>
      <c r="BK57" s="20"/>
      <c r="BL57" s="20"/>
      <c r="BM57" s="20"/>
      <c r="BN57" s="20"/>
      <c r="BO57" s="20"/>
      <c r="BP57" s="20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2" t="s">
        <v>42</v>
      </c>
      <c r="CC57" s="22"/>
      <c r="CD57" s="22"/>
      <c r="CE57" s="22"/>
      <c r="CF57" s="22"/>
      <c r="CG57" s="22"/>
      <c r="CH57" s="23" t="s">
        <v>56</v>
      </c>
      <c r="CI57" s="24"/>
      <c r="CJ57" s="24"/>
      <c r="CK57" s="24"/>
      <c r="CL57" s="24"/>
      <c r="CM57" s="24"/>
      <c r="CN57" s="24"/>
      <c r="CO57" s="24"/>
      <c r="CP57" s="25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7" t="s">
        <v>150</v>
      </c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9"/>
      <c r="DR57" s="22" t="s">
        <v>152</v>
      </c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0" t="s">
        <v>29</v>
      </c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35" t="s">
        <v>30</v>
      </c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7"/>
    </row>
    <row r="58" spans="1:161" s="1" customFormat="1" ht="25.5" customHeight="1" x14ac:dyDescent="0.2">
      <c r="A58" s="22" t="s">
        <v>186</v>
      </c>
      <c r="B58" s="22"/>
      <c r="C58" s="22"/>
      <c r="D58" s="22"/>
      <c r="E58" s="22"/>
      <c r="F58" s="22"/>
      <c r="G58" s="22"/>
      <c r="H58" s="22"/>
      <c r="I58" s="22" t="s">
        <v>239</v>
      </c>
      <c r="J58" s="22"/>
      <c r="K58" s="22"/>
      <c r="L58" s="22"/>
      <c r="M58" s="22"/>
      <c r="N58" s="22"/>
      <c r="O58" s="22"/>
      <c r="P58" s="22"/>
      <c r="Q58" s="22"/>
      <c r="R58" s="22" t="s">
        <v>238</v>
      </c>
      <c r="S58" s="22"/>
      <c r="T58" s="22"/>
      <c r="U58" s="22"/>
      <c r="V58" s="22"/>
      <c r="W58" s="22"/>
      <c r="X58" s="22"/>
      <c r="Y58" s="22"/>
      <c r="Z58" s="22"/>
      <c r="AA58" s="31" t="s">
        <v>28</v>
      </c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20" t="s">
        <v>207</v>
      </c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2"/>
      <c r="BC58" s="22"/>
      <c r="BD58" s="22"/>
      <c r="BE58" s="22"/>
      <c r="BF58" s="22"/>
      <c r="BG58" s="22"/>
      <c r="BH58" s="20" t="s">
        <v>26</v>
      </c>
      <c r="BI58" s="20"/>
      <c r="BJ58" s="20"/>
      <c r="BK58" s="20"/>
      <c r="BL58" s="20"/>
      <c r="BM58" s="20"/>
      <c r="BN58" s="20"/>
      <c r="BO58" s="20"/>
      <c r="BP58" s="20"/>
      <c r="BQ58" s="21">
        <v>40</v>
      </c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2" t="s">
        <v>42</v>
      </c>
      <c r="CC58" s="22"/>
      <c r="CD58" s="22"/>
      <c r="CE58" s="22"/>
      <c r="CF58" s="22"/>
      <c r="CG58" s="22"/>
      <c r="CH58" s="23" t="s">
        <v>56</v>
      </c>
      <c r="CI58" s="24"/>
      <c r="CJ58" s="24"/>
      <c r="CK58" s="24"/>
      <c r="CL58" s="24"/>
      <c r="CM58" s="24"/>
      <c r="CN58" s="24"/>
      <c r="CO58" s="24"/>
      <c r="CP58" s="25"/>
      <c r="CQ58" s="26">
        <v>200220</v>
      </c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7" t="s">
        <v>150</v>
      </c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9"/>
      <c r="DR58" s="22" t="s">
        <v>150</v>
      </c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0" t="s">
        <v>29</v>
      </c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35" t="s">
        <v>30</v>
      </c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7"/>
    </row>
    <row r="59" spans="1:161" s="1" customFormat="1" ht="36.75" customHeight="1" x14ac:dyDescent="0.2">
      <c r="A59" s="22" t="s">
        <v>202</v>
      </c>
      <c r="B59" s="22"/>
      <c r="C59" s="22"/>
      <c r="D59" s="22"/>
      <c r="E59" s="22"/>
      <c r="F59" s="22"/>
      <c r="G59" s="22"/>
      <c r="H59" s="22"/>
      <c r="I59" s="22" t="s">
        <v>241</v>
      </c>
      <c r="J59" s="22"/>
      <c r="K59" s="22"/>
      <c r="L59" s="22"/>
      <c r="M59" s="22"/>
      <c r="N59" s="22"/>
      <c r="O59" s="22"/>
      <c r="P59" s="22"/>
      <c r="Q59" s="22"/>
      <c r="R59" s="22" t="s">
        <v>240</v>
      </c>
      <c r="S59" s="22"/>
      <c r="T59" s="22"/>
      <c r="U59" s="22"/>
      <c r="V59" s="22"/>
      <c r="W59" s="22"/>
      <c r="X59" s="22"/>
      <c r="Y59" s="22"/>
      <c r="Z59" s="22"/>
      <c r="AA59" s="31" t="s">
        <v>28</v>
      </c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20" t="s">
        <v>208</v>
      </c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2"/>
      <c r="BC59" s="22"/>
      <c r="BD59" s="22"/>
      <c r="BE59" s="22"/>
      <c r="BF59" s="22"/>
      <c r="BG59" s="22"/>
      <c r="BH59" s="20" t="s">
        <v>156</v>
      </c>
      <c r="BI59" s="20"/>
      <c r="BJ59" s="20"/>
      <c r="BK59" s="20"/>
      <c r="BL59" s="20"/>
      <c r="BM59" s="20"/>
      <c r="BN59" s="20"/>
      <c r="BO59" s="20"/>
      <c r="BP59" s="20"/>
      <c r="BQ59" s="21">
        <v>1</v>
      </c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2" t="s">
        <v>42</v>
      </c>
      <c r="CC59" s="22"/>
      <c r="CD59" s="22"/>
      <c r="CE59" s="22"/>
      <c r="CF59" s="22"/>
      <c r="CG59" s="22"/>
      <c r="CH59" s="23" t="s">
        <v>56</v>
      </c>
      <c r="CI59" s="24"/>
      <c r="CJ59" s="24"/>
      <c r="CK59" s="24"/>
      <c r="CL59" s="24"/>
      <c r="CM59" s="24"/>
      <c r="CN59" s="24"/>
      <c r="CO59" s="24"/>
      <c r="CP59" s="25"/>
      <c r="CQ59" s="26">
        <v>330000</v>
      </c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7" t="s">
        <v>150</v>
      </c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9"/>
      <c r="DR59" s="22" t="s">
        <v>209</v>
      </c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0" t="s">
        <v>29</v>
      </c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35" t="s">
        <v>30</v>
      </c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7"/>
    </row>
    <row r="60" spans="1:161" s="1" customFormat="1" ht="16.5" customHeight="1" x14ac:dyDescent="0.2">
      <c r="A60" s="92" t="s">
        <v>70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4"/>
    </row>
    <row r="61" spans="1:161" s="1" customFormat="1" ht="33" customHeight="1" x14ac:dyDescent="0.2">
      <c r="A61" s="22" t="s">
        <v>114</v>
      </c>
      <c r="B61" s="22"/>
      <c r="C61" s="22"/>
      <c r="D61" s="22"/>
      <c r="E61" s="22"/>
      <c r="F61" s="22"/>
      <c r="G61" s="22"/>
      <c r="H61" s="22"/>
      <c r="I61" s="22" t="s">
        <v>120</v>
      </c>
      <c r="J61" s="22"/>
      <c r="K61" s="22"/>
      <c r="L61" s="22"/>
      <c r="M61" s="22"/>
      <c r="N61" s="22"/>
      <c r="O61" s="22"/>
      <c r="P61" s="22"/>
      <c r="Q61" s="22"/>
      <c r="R61" s="22" t="s">
        <v>130</v>
      </c>
      <c r="S61" s="22"/>
      <c r="T61" s="22"/>
      <c r="U61" s="22"/>
      <c r="V61" s="22"/>
      <c r="W61" s="22"/>
      <c r="X61" s="22"/>
      <c r="Y61" s="22"/>
      <c r="Z61" s="22"/>
      <c r="AA61" s="38" t="s">
        <v>28</v>
      </c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40"/>
      <c r="AM61" s="20" t="s">
        <v>78</v>
      </c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2" t="s">
        <v>55</v>
      </c>
      <c r="BC61" s="22"/>
      <c r="BD61" s="22"/>
      <c r="BE61" s="22"/>
      <c r="BF61" s="22"/>
      <c r="BG61" s="22"/>
      <c r="BH61" s="20" t="s">
        <v>26</v>
      </c>
      <c r="BI61" s="20"/>
      <c r="BJ61" s="20"/>
      <c r="BK61" s="20"/>
      <c r="BL61" s="20"/>
      <c r="BM61" s="20"/>
      <c r="BN61" s="20"/>
      <c r="BO61" s="20"/>
      <c r="BP61" s="20"/>
      <c r="BQ61" s="77">
        <f>12+16</f>
        <v>28</v>
      </c>
      <c r="BR61" s="78"/>
      <c r="BS61" s="78"/>
      <c r="BT61" s="78"/>
      <c r="BU61" s="78"/>
      <c r="BV61" s="78"/>
      <c r="BW61" s="78"/>
      <c r="BX61" s="78"/>
      <c r="BY61" s="78"/>
      <c r="BZ61" s="78"/>
      <c r="CA61" s="79"/>
      <c r="CB61" s="22" t="s">
        <v>42</v>
      </c>
      <c r="CC61" s="22"/>
      <c r="CD61" s="22"/>
      <c r="CE61" s="22"/>
      <c r="CF61" s="22"/>
      <c r="CG61" s="22"/>
      <c r="CH61" s="23" t="s">
        <v>56</v>
      </c>
      <c r="CI61" s="24"/>
      <c r="CJ61" s="24"/>
      <c r="CK61" s="24"/>
      <c r="CL61" s="24"/>
      <c r="CM61" s="24"/>
      <c r="CN61" s="24"/>
      <c r="CO61" s="24"/>
      <c r="CP61" s="25"/>
      <c r="CQ61" s="80">
        <f>5172412+6220903.2</f>
        <v>11393315.199999999</v>
      </c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2"/>
      <c r="DE61" s="27" t="s">
        <v>245</v>
      </c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9"/>
      <c r="DR61" s="27" t="s">
        <v>244</v>
      </c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3" t="s">
        <v>29</v>
      </c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5"/>
      <c r="EO61" s="35" t="s">
        <v>30</v>
      </c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7"/>
    </row>
    <row r="62" spans="1:161" s="1" customFormat="1" ht="25.5" customHeight="1" x14ac:dyDescent="0.2">
      <c r="A62" s="22" t="s">
        <v>115</v>
      </c>
      <c r="B62" s="22"/>
      <c r="C62" s="22"/>
      <c r="D62" s="22"/>
      <c r="E62" s="22"/>
      <c r="F62" s="22"/>
      <c r="G62" s="22"/>
      <c r="H62" s="22"/>
      <c r="I62" s="22" t="s">
        <v>120</v>
      </c>
      <c r="J62" s="22"/>
      <c r="K62" s="22"/>
      <c r="L62" s="22"/>
      <c r="M62" s="22"/>
      <c r="N62" s="22"/>
      <c r="O62" s="22"/>
      <c r="P62" s="22"/>
      <c r="Q62" s="22"/>
      <c r="R62" s="22" t="s">
        <v>128</v>
      </c>
      <c r="S62" s="22"/>
      <c r="T62" s="22"/>
      <c r="U62" s="22"/>
      <c r="V62" s="22"/>
      <c r="W62" s="22"/>
      <c r="X62" s="22"/>
      <c r="Y62" s="22"/>
      <c r="Z62" s="22"/>
      <c r="AA62" s="38" t="s">
        <v>28</v>
      </c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40"/>
      <c r="AM62" s="23" t="s">
        <v>72</v>
      </c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5"/>
      <c r="BB62" s="22" t="s">
        <v>55</v>
      </c>
      <c r="BC62" s="22"/>
      <c r="BD62" s="22"/>
      <c r="BE62" s="22"/>
      <c r="BF62" s="22"/>
      <c r="BG62" s="22"/>
      <c r="BH62" s="20" t="s">
        <v>26</v>
      </c>
      <c r="BI62" s="20"/>
      <c r="BJ62" s="20"/>
      <c r="BK62" s="20"/>
      <c r="BL62" s="20"/>
      <c r="BM62" s="20"/>
      <c r="BN62" s="20"/>
      <c r="BO62" s="20"/>
      <c r="BP62" s="20"/>
      <c r="BQ62" s="77">
        <v>1</v>
      </c>
      <c r="BR62" s="78"/>
      <c r="BS62" s="78"/>
      <c r="BT62" s="78"/>
      <c r="BU62" s="78"/>
      <c r="BV62" s="78"/>
      <c r="BW62" s="78"/>
      <c r="BX62" s="78"/>
      <c r="BY62" s="78"/>
      <c r="BZ62" s="78"/>
      <c r="CA62" s="79"/>
      <c r="CB62" s="22" t="s">
        <v>42</v>
      </c>
      <c r="CC62" s="22"/>
      <c r="CD62" s="22"/>
      <c r="CE62" s="22"/>
      <c r="CF62" s="22"/>
      <c r="CG62" s="22"/>
      <c r="CH62" s="23" t="s">
        <v>56</v>
      </c>
      <c r="CI62" s="24"/>
      <c r="CJ62" s="24"/>
      <c r="CK62" s="24"/>
      <c r="CL62" s="24"/>
      <c r="CM62" s="24"/>
      <c r="CN62" s="24"/>
      <c r="CO62" s="24"/>
      <c r="CP62" s="25"/>
      <c r="CQ62" s="80">
        <v>2874072.8</v>
      </c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2"/>
      <c r="DE62" s="27" t="s">
        <v>209</v>
      </c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9"/>
      <c r="DR62" s="27" t="s">
        <v>151</v>
      </c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3" t="s">
        <v>29</v>
      </c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5"/>
      <c r="EO62" s="35" t="s">
        <v>30</v>
      </c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7"/>
    </row>
    <row r="63" spans="1:161" s="1" customFormat="1" ht="36" customHeight="1" x14ac:dyDescent="0.2">
      <c r="A63" s="22" t="s">
        <v>184</v>
      </c>
      <c r="B63" s="22"/>
      <c r="C63" s="22"/>
      <c r="D63" s="22"/>
      <c r="E63" s="22"/>
      <c r="F63" s="22"/>
      <c r="G63" s="22"/>
      <c r="H63" s="22"/>
      <c r="I63" s="22" t="s">
        <v>119</v>
      </c>
      <c r="J63" s="22"/>
      <c r="K63" s="22"/>
      <c r="L63" s="22"/>
      <c r="M63" s="22"/>
      <c r="N63" s="22"/>
      <c r="O63" s="22"/>
      <c r="P63" s="22"/>
      <c r="Q63" s="22"/>
      <c r="R63" s="22" t="s">
        <v>131</v>
      </c>
      <c r="S63" s="22"/>
      <c r="T63" s="22"/>
      <c r="U63" s="22"/>
      <c r="V63" s="22"/>
      <c r="W63" s="22"/>
      <c r="X63" s="22"/>
      <c r="Y63" s="22"/>
      <c r="Z63" s="22"/>
      <c r="AA63" s="38" t="s">
        <v>28</v>
      </c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40"/>
      <c r="AM63" s="23" t="s">
        <v>81</v>
      </c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5"/>
      <c r="BB63" s="22" t="s">
        <v>57</v>
      </c>
      <c r="BC63" s="22"/>
      <c r="BD63" s="22"/>
      <c r="BE63" s="22"/>
      <c r="BF63" s="22"/>
      <c r="BG63" s="22"/>
      <c r="BH63" s="23" t="s">
        <v>27</v>
      </c>
      <c r="BI63" s="24"/>
      <c r="BJ63" s="24"/>
      <c r="BK63" s="24"/>
      <c r="BL63" s="24"/>
      <c r="BM63" s="24"/>
      <c r="BN63" s="24"/>
      <c r="BO63" s="24"/>
      <c r="BP63" s="25"/>
      <c r="BQ63" s="77">
        <f>5000+4000</f>
        <v>9000</v>
      </c>
      <c r="BR63" s="78"/>
      <c r="BS63" s="78"/>
      <c r="BT63" s="78"/>
      <c r="BU63" s="78"/>
      <c r="BV63" s="78"/>
      <c r="BW63" s="78"/>
      <c r="BX63" s="78"/>
      <c r="BY63" s="78"/>
      <c r="BZ63" s="78"/>
      <c r="CA63" s="79"/>
      <c r="CB63" s="22" t="s">
        <v>42</v>
      </c>
      <c r="CC63" s="22"/>
      <c r="CD63" s="22"/>
      <c r="CE63" s="22"/>
      <c r="CF63" s="22"/>
      <c r="CG63" s="22"/>
      <c r="CH63" s="23" t="s">
        <v>56</v>
      </c>
      <c r="CI63" s="24"/>
      <c r="CJ63" s="24"/>
      <c r="CK63" s="24"/>
      <c r="CL63" s="24"/>
      <c r="CM63" s="24"/>
      <c r="CN63" s="24"/>
      <c r="CO63" s="24"/>
      <c r="CP63" s="25"/>
      <c r="CQ63" s="80">
        <f>490290+382120</f>
        <v>872410</v>
      </c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2"/>
      <c r="DE63" s="27" t="s">
        <v>247</v>
      </c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9"/>
      <c r="DR63" s="27" t="s">
        <v>247</v>
      </c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3" t="s">
        <v>29</v>
      </c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5"/>
      <c r="EO63" s="35" t="s">
        <v>30</v>
      </c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7"/>
    </row>
    <row r="64" spans="1:161" s="1" customFormat="1" ht="25.5" customHeight="1" x14ac:dyDescent="0.2">
      <c r="A64" s="22" t="s">
        <v>118</v>
      </c>
      <c r="B64" s="22"/>
      <c r="C64" s="22"/>
      <c r="D64" s="22"/>
      <c r="E64" s="22"/>
      <c r="F64" s="22"/>
      <c r="G64" s="22"/>
      <c r="H64" s="22"/>
      <c r="I64" s="22" t="s">
        <v>119</v>
      </c>
      <c r="J64" s="22"/>
      <c r="K64" s="22"/>
      <c r="L64" s="22"/>
      <c r="M64" s="22"/>
      <c r="N64" s="22"/>
      <c r="O64" s="22"/>
      <c r="P64" s="22"/>
      <c r="Q64" s="22"/>
      <c r="R64" s="22" t="s">
        <v>131</v>
      </c>
      <c r="S64" s="22"/>
      <c r="T64" s="22"/>
      <c r="U64" s="22"/>
      <c r="V64" s="22"/>
      <c r="W64" s="22"/>
      <c r="X64" s="22"/>
      <c r="Y64" s="22"/>
      <c r="Z64" s="22"/>
      <c r="AA64" s="38" t="s">
        <v>28</v>
      </c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40"/>
      <c r="AM64" s="20" t="s">
        <v>75</v>
      </c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2" t="s">
        <v>57</v>
      </c>
      <c r="BC64" s="22"/>
      <c r="BD64" s="22"/>
      <c r="BE64" s="22"/>
      <c r="BF64" s="22"/>
      <c r="BG64" s="22"/>
      <c r="BH64" s="23" t="s">
        <v>27</v>
      </c>
      <c r="BI64" s="24"/>
      <c r="BJ64" s="24"/>
      <c r="BK64" s="24"/>
      <c r="BL64" s="24"/>
      <c r="BM64" s="24"/>
      <c r="BN64" s="24"/>
      <c r="BO64" s="24"/>
      <c r="BP64" s="25"/>
      <c r="BQ64" s="77">
        <v>1300</v>
      </c>
      <c r="BR64" s="78"/>
      <c r="BS64" s="78"/>
      <c r="BT64" s="78"/>
      <c r="BU64" s="78"/>
      <c r="BV64" s="78"/>
      <c r="BW64" s="78"/>
      <c r="BX64" s="78"/>
      <c r="BY64" s="78"/>
      <c r="BZ64" s="78"/>
      <c r="CA64" s="79"/>
      <c r="CB64" s="22" t="s">
        <v>42</v>
      </c>
      <c r="CC64" s="22"/>
      <c r="CD64" s="22"/>
      <c r="CE64" s="22"/>
      <c r="CF64" s="22"/>
      <c r="CG64" s="22"/>
      <c r="CH64" s="23" t="s">
        <v>56</v>
      </c>
      <c r="CI64" s="24"/>
      <c r="CJ64" s="24"/>
      <c r="CK64" s="24"/>
      <c r="CL64" s="24"/>
      <c r="CM64" s="24"/>
      <c r="CN64" s="24"/>
      <c r="CO64" s="24"/>
      <c r="CP64" s="25"/>
      <c r="CQ64" s="83">
        <f>327601</f>
        <v>327601</v>
      </c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5"/>
      <c r="DE64" s="27" t="s">
        <v>71</v>
      </c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9"/>
      <c r="DR64" s="27" t="s">
        <v>151</v>
      </c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3" t="s">
        <v>29</v>
      </c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5"/>
      <c r="EO64" s="35" t="s">
        <v>30</v>
      </c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7"/>
    </row>
    <row r="65" spans="1:161" s="1" customFormat="1" ht="25.5" customHeight="1" x14ac:dyDescent="0.2">
      <c r="A65" s="22" t="s">
        <v>185</v>
      </c>
      <c r="B65" s="22"/>
      <c r="C65" s="22"/>
      <c r="D65" s="22"/>
      <c r="E65" s="22"/>
      <c r="F65" s="22"/>
      <c r="G65" s="22"/>
      <c r="H65" s="22"/>
      <c r="I65" s="22" t="s">
        <v>119</v>
      </c>
      <c r="J65" s="22"/>
      <c r="K65" s="22"/>
      <c r="L65" s="22"/>
      <c r="M65" s="22"/>
      <c r="N65" s="22"/>
      <c r="O65" s="22"/>
      <c r="P65" s="22"/>
      <c r="Q65" s="22"/>
      <c r="R65" s="22" t="s">
        <v>131</v>
      </c>
      <c r="S65" s="22"/>
      <c r="T65" s="22"/>
      <c r="U65" s="22"/>
      <c r="V65" s="22"/>
      <c r="W65" s="22"/>
      <c r="X65" s="22"/>
      <c r="Y65" s="22"/>
      <c r="Z65" s="22"/>
      <c r="AA65" s="38" t="s">
        <v>28</v>
      </c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40"/>
      <c r="AM65" s="20" t="s">
        <v>76</v>
      </c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2" t="s">
        <v>57</v>
      </c>
      <c r="BC65" s="22"/>
      <c r="BD65" s="22"/>
      <c r="BE65" s="22"/>
      <c r="BF65" s="22"/>
      <c r="BG65" s="22"/>
      <c r="BH65" s="23" t="s">
        <v>27</v>
      </c>
      <c r="BI65" s="24"/>
      <c r="BJ65" s="24"/>
      <c r="BK65" s="24"/>
      <c r="BL65" s="24"/>
      <c r="BM65" s="24"/>
      <c r="BN65" s="24"/>
      <c r="BO65" s="24"/>
      <c r="BP65" s="25"/>
      <c r="BQ65" s="77">
        <f>7200</f>
        <v>7200</v>
      </c>
      <c r="BR65" s="78"/>
      <c r="BS65" s="78"/>
      <c r="BT65" s="78"/>
      <c r="BU65" s="78"/>
      <c r="BV65" s="78"/>
      <c r="BW65" s="78"/>
      <c r="BX65" s="78"/>
      <c r="BY65" s="78"/>
      <c r="BZ65" s="78"/>
      <c r="CA65" s="79"/>
      <c r="CB65" s="22" t="s">
        <v>42</v>
      </c>
      <c r="CC65" s="22"/>
      <c r="CD65" s="22"/>
      <c r="CE65" s="22"/>
      <c r="CF65" s="22"/>
      <c r="CG65" s="22"/>
      <c r="CH65" s="23" t="s">
        <v>56</v>
      </c>
      <c r="CI65" s="24"/>
      <c r="CJ65" s="24"/>
      <c r="CK65" s="24"/>
      <c r="CL65" s="24"/>
      <c r="CM65" s="24"/>
      <c r="CN65" s="24"/>
      <c r="CO65" s="24"/>
      <c r="CP65" s="25"/>
      <c r="CQ65" s="80">
        <f>5970394.08</f>
        <v>5970394.0800000001</v>
      </c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2"/>
      <c r="DE65" s="27" t="s">
        <v>209</v>
      </c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9"/>
      <c r="DR65" s="32" t="s">
        <v>209</v>
      </c>
      <c r="DS65" s="33"/>
      <c r="DT65" s="33"/>
      <c r="DU65" s="33"/>
      <c r="DV65" s="33"/>
      <c r="DW65" s="33"/>
      <c r="DX65" s="33"/>
      <c r="DY65" s="33"/>
      <c r="DZ65" s="33"/>
      <c r="EA65" s="33"/>
      <c r="EB65" s="34"/>
      <c r="EC65" s="23" t="s">
        <v>29</v>
      </c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5"/>
      <c r="EO65" s="35" t="s">
        <v>30</v>
      </c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7"/>
    </row>
    <row r="66" spans="1:161" s="1" customFormat="1" ht="25.5" customHeight="1" x14ac:dyDescent="0.2">
      <c r="A66" s="22" t="s">
        <v>185</v>
      </c>
      <c r="B66" s="22"/>
      <c r="C66" s="22"/>
      <c r="D66" s="22"/>
      <c r="E66" s="22"/>
      <c r="F66" s="22"/>
      <c r="G66" s="22"/>
      <c r="H66" s="22"/>
      <c r="I66" s="22" t="s">
        <v>229</v>
      </c>
      <c r="J66" s="22"/>
      <c r="K66" s="22"/>
      <c r="L66" s="22"/>
      <c r="M66" s="22"/>
      <c r="N66" s="22"/>
      <c r="O66" s="22"/>
      <c r="P66" s="22"/>
      <c r="Q66" s="22"/>
      <c r="R66" s="22" t="s">
        <v>230</v>
      </c>
      <c r="S66" s="22"/>
      <c r="T66" s="22"/>
      <c r="U66" s="22"/>
      <c r="V66" s="22"/>
      <c r="W66" s="22"/>
      <c r="X66" s="22"/>
      <c r="Y66" s="22"/>
      <c r="Z66" s="22"/>
      <c r="AA66" s="38" t="s">
        <v>28</v>
      </c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40"/>
      <c r="AM66" s="20" t="s">
        <v>198</v>
      </c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2" t="s">
        <v>231</v>
      </c>
      <c r="BC66" s="22"/>
      <c r="BD66" s="22"/>
      <c r="BE66" s="22"/>
      <c r="BF66" s="22"/>
      <c r="BG66" s="22"/>
      <c r="BH66" s="23" t="s">
        <v>210</v>
      </c>
      <c r="BI66" s="24"/>
      <c r="BJ66" s="24"/>
      <c r="BK66" s="24"/>
      <c r="BL66" s="24"/>
      <c r="BM66" s="24"/>
      <c r="BN66" s="24"/>
      <c r="BO66" s="24"/>
      <c r="BP66" s="25"/>
      <c r="BQ66" s="77">
        <f>735+600</f>
        <v>1335</v>
      </c>
      <c r="BR66" s="78"/>
      <c r="BS66" s="78"/>
      <c r="BT66" s="78"/>
      <c r="BU66" s="78"/>
      <c r="BV66" s="78"/>
      <c r="BW66" s="78"/>
      <c r="BX66" s="78"/>
      <c r="BY66" s="78"/>
      <c r="BZ66" s="78"/>
      <c r="CA66" s="79"/>
      <c r="CB66" s="22" t="s">
        <v>42</v>
      </c>
      <c r="CC66" s="22"/>
      <c r="CD66" s="22"/>
      <c r="CE66" s="22"/>
      <c r="CF66" s="22"/>
      <c r="CG66" s="22"/>
      <c r="CH66" s="23" t="s">
        <v>56</v>
      </c>
      <c r="CI66" s="24"/>
      <c r="CJ66" s="24"/>
      <c r="CK66" s="24"/>
      <c r="CL66" s="24"/>
      <c r="CM66" s="24"/>
      <c r="CN66" s="24"/>
      <c r="CO66" s="24"/>
      <c r="CP66" s="25"/>
      <c r="CQ66" s="80">
        <f>934475.83+796144.44</f>
        <v>1730620.27</v>
      </c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2"/>
      <c r="DE66" s="27" t="s">
        <v>243</v>
      </c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9"/>
      <c r="DR66" s="27" t="s">
        <v>244</v>
      </c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3" t="s">
        <v>29</v>
      </c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5"/>
      <c r="EO66" s="35" t="s">
        <v>30</v>
      </c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7"/>
    </row>
    <row r="67" spans="1:161" s="1" customFormat="1" ht="25.5" customHeight="1" x14ac:dyDescent="0.2">
      <c r="A67" s="22" t="s">
        <v>185</v>
      </c>
      <c r="B67" s="22"/>
      <c r="C67" s="22"/>
      <c r="D67" s="22"/>
      <c r="E67" s="22"/>
      <c r="F67" s="22"/>
      <c r="G67" s="22"/>
      <c r="H67" s="22"/>
      <c r="I67" s="22" t="s">
        <v>248</v>
      </c>
      <c r="J67" s="22"/>
      <c r="K67" s="22"/>
      <c r="L67" s="22"/>
      <c r="M67" s="22"/>
      <c r="N67" s="22"/>
      <c r="O67" s="22"/>
      <c r="P67" s="22"/>
      <c r="Q67" s="22"/>
      <c r="R67" s="22" t="s">
        <v>249</v>
      </c>
      <c r="S67" s="22"/>
      <c r="T67" s="22"/>
      <c r="U67" s="22"/>
      <c r="V67" s="22"/>
      <c r="W67" s="22"/>
      <c r="X67" s="22"/>
      <c r="Y67" s="22"/>
      <c r="Z67" s="22"/>
      <c r="AA67" s="38" t="s">
        <v>28</v>
      </c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40"/>
      <c r="AM67" s="20" t="s">
        <v>212</v>
      </c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2"/>
      <c r="BC67" s="22"/>
      <c r="BD67" s="22"/>
      <c r="BE67" s="22"/>
      <c r="BF67" s="22"/>
      <c r="BG67" s="22"/>
      <c r="BH67" s="23"/>
      <c r="BI67" s="24"/>
      <c r="BJ67" s="24"/>
      <c r="BK67" s="24"/>
      <c r="BL67" s="24"/>
      <c r="BM67" s="24"/>
      <c r="BN67" s="24"/>
      <c r="BO67" s="24"/>
      <c r="BP67" s="25"/>
      <c r="BQ67" s="77"/>
      <c r="BR67" s="78"/>
      <c r="BS67" s="78"/>
      <c r="BT67" s="78"/>
      <c r="BU67" s="78"/>
      <c r="BV67" s="78"/>
      <c r="BW67" s="78"/>
      <c r="BX67" s="78"/>
      <c r="BY67" s="78"/>
      <c r="BZ67" s="78"/>
      <c r="CA67" s="79"/>
      <c r="CB67" s="22" t="s">
        <v>42</v>
      </c>
      <c r="CC67" s="22"/>
      <c r="CD67" s="22"/>
      <c r="CE67" s="22"/>
      <c r="CF67" s="22"/>
      <c r="CG67" s="22"/>
      <c r="CH67" s="23" t="s">
        <v>56</v>
      </c>
      <c r="CI67" s="24"/>
      <c r="CJ67" s="24"/>
      <c r="CK67" s="24"/>
      <c r="CL67" s="24"/>
      <c r="CM67" s="24"/>
      <c r="CN67" s="24"/>
      <c r="CO67" s="24"/>
      <c r="CP67" s="25"/>
      <c r="CQ67" s="80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2"/>
      <c r="DE67" s="27" t="s">
        <v>209</v>
      </c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9"/>
      <c r="DR67" s="27" t="s">
        <v>152</v>
      </c>
      <c r="DS67" s="28"/>
      <c r="DT67" s="28"/>
      <c r="DU67" s="28"/>
      <c r="DV67" s="28"/>
      <c r="DW67" s="28"/>
      <c r="DX67" s="28"/>
      <c r="DY67" s="28"/>
      <c r="DZ67" s="28"/>
      <c r="EA67" s="28"/>
      <c r="EB67" s="29"/>
      <c r="EC67" s="23" t="s">
        <v>29</v>
      </c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5"/>
      <c r="EO67" s="35" t="s">
        <v>30</v>
      </c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7"/>
    </row>
    <row r="68" spans="1:161" s="1" customFormat="1" ht="27" customHeight="1" x14ac:dyDescent="0.2">
      <c r="A68" s="22" t="s">
        <v>185</v>
      </c>
      <c r="B68" s="22"/>
      <c r="C68" s="22"/>
      <c r="D68" s="22"/>
      <c r="E68" s="22"/>
      <c r="F68" s="22"/>
      <c r="G68" s="22"/>
      <c r="H68" s="22"/>
      <c r="I68" s="22" t="s">
        <v>250</v>
      </c>
      <c r="J68" s="22"/>
      <c r="K68" s="22"/>
      <c r="L68" s="22"/>
      <c r="M68" s="22"/>
      <c r="N68" s="22"/>
      <c r="O68" s="22"/>
      <c r="P68" s="22"/>
      <c r="Q68" s="22"/>
      <c r="R68" s="22" t="s">
        <v>251</v>
      </c>
      <c r="S68" s="22"/>
      <c r="T68" s="22"/>
      <c r="U68" s="22"/>
      <c r="V68" s="22"/>
      <c r="W68" s="22"/>
      <c r="X68" s="22"/>
      <c r="Y68" s="22"/>
      <c r="Z68" s="22"/>
      <c r="AA68" s="38" t="s">
        <v>28</v>
      </c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40"/>
      <c r="AM68" s="20" t="s">
        <v>213</v>
      </c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2"/>
      <c r="BC68" s="22"/>
      <c r="BD68" s="22"/>
      <c r="BE68" s="22"/>
      <c r="BF68" s="22"/>
      <c r="BG68" s="22"/>
      <c r="BH68" s="23" t="s">
        <v>210</v>
      </c>
      <c r="BI68" s="24"/>
      <c r="BJ68" s="24"/>
      <c r="BK68" s="24"/>
      <c r="BL68" s="24"/>
      <c r="BM68" s="24"/>
      <c r="BN68" s="24"/>
      <c r="BO68" s="24"/>
      <c r="BP68" s="25"/>
      <c r="BQ68" s="77">
        <f>38.8+94.98+40</f>
        <v>173.78</v>
      </c>
      <c r="BR68" s="78"/>
      <c r="BS68" s="78"/>
      <c r="BT68" s="78"/>
      <c r="BU68" s="78"/>
      <c r="BV68" s="78"/>
      <c r="BW68" s="78"/>
      <c r="BX68" s="78"/>
      <c r="BY68" s="78"/>
      <c r="BZ68" s="78"/>
      <c r="CA68" s="79"/>
      <c r="CB68" s="22" t="s">
        <v>42</v>
      </c>
      <c r="CC68" s="22"/>
      <c r="CD68" s="22"/>
      <c r="CE68" s="22"/>
      <c r="CF68" s="22"/>
      <c r="CG68" s="22"/>
      <c r="CH68" s="23" t="s">
        <v>56</v>
      </c>
      <c r="CI68" s="24"/>
      <c r="CJ68" s="24"/>
      <c r="CK68" s="24"/>
      <c r="CL68" s="24"/>
      <c r="CM68" s="24"/>
      <c r="CN68" s="24"/>
      <c r="CO68" s="24"/>
      <c r="CP68" s="25"/>
      <c r="CQ68" s="80">
        <f>400000+450000+480000</f>
        <v>1330000</v>
      </c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2"/>
      <c r="DE68" s="27" t="s">
        <v>243</v>
      </c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9"/>
      <c r="DR68" s="27" t="s">
        <v>242</v>
      </c>
      <c r="DS68" s="28"/>
      <c r="DT68" s="28"/>
      <c r="DU68" s="28"/>
      <c r="DV68" s="28"/>
      <c r="DW68" s="28"/>
      <c r="DX68" s="28"/>
      <c r="DY68" s="28"/>
      <c r="DZ68" s="28"/>
      <c r="EA68" s="28"/>
      <c r="EB68" s="29"/>
      <c r="EC68" s="23" t="s">
        <v>29</v>
      </c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5"/>
      <c r="EO68" s="35" t="s">
        <v>30</v>
      </c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7"/>
    </row>
    <row r="69" spans="1:161" s="1" customFormat="1" ht="25.5" customHeight="1" x14ac:dyDescent="0.2">
      <c r="A69" s="22" t="s">
        <v>185</v>
      </c>
      <c r="B69" s="22"/>
      <c r="C69" s="22"/>
      <c r="D69" s="22"/>
      <c r="E69" s="22"/>
      <c r="F69" s="22"/>
      <c r="G69" s="22"/>
      <c r="H69" s="22"/>
      <c r="I69" s="22" t="s">
        <v>167</v>
      </c>
      <c r="J69" s="22"/>
      <c r="K69" s="22"/>
      <c r="L69" s="22"/>
      <c r="M69" s="22"/>
      <c r="N69" s="22"/>
      <c r="O69" s="22"/>
      <c r="P69" s="22"/>
      <c r="Q69" s="22"/>
      <c r="R69" s="22" t="s">
        <v>252</v>
      </c>
      <c r="S69" s="22"/>
      <c r="T69" s="22"/>
      <c r="U69" s="22"/>
      <c r="V69" s="22"/>
      <c r="W69" s="22"/>
      <c r="X69" s="22"/>
      <c r="Y69" s="22"/>
      <c r="Z69" s="22"/>
      <c r="AA69" s="38" t="s">
        <v>28</v>
      </c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40"/>
      <c r="AM69" s="20" t="s">
        <v>215</v>
      </c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2"/>
      <c r="BC69" s="22"/>
      <c r="BD69" s="22"/>
      <c r="BE69" s="22"/>
      <c r="BF69" s="22"/>
      <c r="BG69" s="22"/>
      <c r="BH69" s="23" t="s">
        <v>26</v>
      </c>
      <c r="BI69" s="24"/>
      <c r="BJ69" s="24"/>
      <c r="BK69" s="24"/>
      <c r="BL69" s="24"/>
      <c r="BM69" s="24"/>
      <c r="BN69" s="24"/>
      <c r="BO69" s="24"/>
      <c r="BP69" s="25"/>
      <c r="BQ69" s="77">
        <v>1</v>
      </c>
      <c r="BR69" s="78"/>
      <c r="BS69" s="78"/>
      <c r="BT69" s="78"/>
      <c r="BU69" s="78"/>
      <c r="BV69" s="78"/>
      <c r="BW69" s="78"/>
      <c r="BX69" s="78"/>
      <c r="BY69" s="78"/>
      <c r="BZ69" s="78"/>
      <c r="CA69" s="79"/>
      <c r="CB69" s="22" t="s">
        <v>42</v>
      </c>
      <c r="CC69" s="22"/>
      <c r="CD69" s="22"/>
      <c r="CE69" s="22"/>
      <c r="CF69" s="22"/>
      <c r="CG69" s="22"/>
      <c r="CH69" s="23" t="s">
        <v>56</v>
      </c>
      <c r="CI69" s="24"/>
      <c r="CJ69" s="24"/>
      <c r="CK69" s="24"/>
      <c r="CL69" s="24"/>
      <c r="CM69" s="24"/>
      <c r="CN69" s="24"/>
      <c r="CO69" s="24"/>
      <c r="CP69" s="25"/>
      <c r="CQ69" s="80">
        <v>254500</v>
      </c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2"/>
      <c r="DE69" s="27" t="s">
        <v>209</v>
      </c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9"/>
      <c r="DR69" s="32" t="s">
        <v>209</v>
      </c>
      <c r="DS69" s="33"/>
      <c r="DT69" s="33"/>
      <c r="DU69" s="33"/>
      <c r="DV69" s="33"/>
      <c r="DW69" s="33"/>
      <c r="DX69" s="33"/>
      <c r="DY69" s="33"/>
      <c r="DZ69" s="33"/>
      <c r="EA69" s="33"/>
      <c r="EB69" s="34"/>
      <c r="EC69" s="23" t="s">
        <v>29</v>
      </c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5"/>
      <c r="EO69" s="35" t="s">
        <v>30</v>
      </c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7"/>
    </row>
    <row r="70" spans="1:161" s="1" customFormat="1" ht="25.5" customHeight="1" x14ac:dyDescent="0.2">
      <c r="A70" s="22" t="s">
        <v>185</v>
      </c>
      <c r="B70" s="22"/>
      <c r="C70" s="22"/>
      <c r="D70" s="22"/>
      <c r="E70" s="22"/>
      <c r="F70" s="22"/>
      <c r="G70" s="22"/>
      <c r="H70" s="22"/>
      <c r="I70" s="22" t="s">
        <v>253</v>
      </c>
      <c r="J70" s="22"/>
      <c r="K70" s="22"/>
      <c r="L70" s="22"/>
      <c r="M70" s="22"/>
      <c r="N70" s="22"/>
      <c r="O70" s="22"/>
      <c r="P70" s="22"/>
      <c r="Q70" s="22"/>
      <c r="R70" s="22" t="s">
        <v>254</v>
      </c>
      <c r="S70" s="22"/>
      <c r="T70" s="22"/>
      <c r="U70" s="22"/>
      <c r="V70" s="22"/>
      <c r="W70" s="22"/>
      <c r="X70" s="22"/>
      <c r="Y70" s="22"/>
      <c r="Z70" s="22"/>
      <c r="AA70" s="38" t="s">
        <v>28</v>
      </c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40"/>
      <c r="AM70" s="20" t="s">
        <v>214</v>
      </c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2"/>
      <c r="BC70" s="22"/>
      <c r="BD70" s="22"/>
      <c r="BE70" s="22"/>
      <c r="BF70" s="22"/>
      <c r="BG70" s="22"/>
      <c r="BH70" s="23" t="s">
        <v>156</v>
      </c>
      <c r="BI70" s="24"/>
      <c r="BJ70" s="24"/>
      <c r="BK70" s="24"/>
      <c r="BL70" s="24"/>
      <c r="BM70" s="24"/>
      <c r="BN70" s="24"/>
      <c r="BO70" s="24"/>
      <c r="BP70" s="25"/>
      <c r="BQ70" s="77">
        <f>1+1</f>
        <v>2</v>
      </c>
      <c r="BR70" s="78"/>
      <c r="BS70" s="78"/>
      <c r="BT70" s="78"/>
      <c r="BU70" s="78"/>
      <c r="BV70" s="78"/>
      <c r="BW70" s="78"/>
      <c r="BX70" s="78"/>
      <c r="BY70" s="78"/>
      <c r="BZ70" s="78"/>
      <c r="CA70" s="79"/>
      <c r="CB70" s="22" t="s">
        <v>42</v>
      </c>
      <c r="CC70" s="22"/>
      <c r="CD70" s="22"/>
      <c r="CE70" s="22"/>
      <c r="CF70" s="22"/>
      <c r="CG70" s="22"/>
      <c r="CH70" s="23" t="s">
        <v>56</v>
      </c>
      <c r="CI70" s="24"/>
      <c r="CJ70" s="24"/>
      <c r="CK70" s="24"/>
      <c r="CL70" s="24"/>
      <c r="CM70" s="24"/>
      <c r="CN70" s="24"/>
      <c r="CO70" s="24"/>
      <c r="CP70" s="25"/>
      <c r="CQ70" s="80">
        <f>139004+217426.8</f>
        <v>356430.8</v>
      </c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2"/>
      <c r="DE70" s="27" t="s">
        <v>247</v>
      </c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9"/>
      <c r="DR70" s="27" t="s">
        <v>247</v>
      </c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3" t="s">
        <v>29</v>
      </c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5"/>
      <c r="EO70" s="35" t="s">
        <v>30</v>
      </c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7"/>
    </row>
    <row r="71" spans="1:161" s="1" customFormat="1" ht="25.5" customHeight="1" x14ac:dyDescent="0.2">
      <c r="A71" s="22" t="s">
        <v>185</v>
      </c>
      <c r="B71" s="22"/>
      <c r="C71" s="22"/>
      <c r="D71" s="22"/>
      <c r="E71" s="22"/>
      <c r="F71" s="22"/>
      <c r="G71" s="22"/>
      <c r="H71" s="22"/>
      <c r="I71" s="22" t="s">
        <v>255</v>
      </c>
      <c r="J71" s="22"/>
      <c r="K71" s="22"/>
      <c r="L71" s="22"/>
      <c r="M71" s="22"/>
      <c r="N71" s="22"/>
      <c r="O71" s="22"/>
      <c r="P71" s="22"/>
      <c r="Q71" s="22"/>
      <c r="R71" s="22" t="s">
        <v>256</v>
      </c>
      <c r="S71" s="22"/>
      <c r="T71" s="22"/>
      <c r="U71" s="22"/>
      <c r="V71" s="22"/>
      <c r="W71" s="22"/>
      <c r="X71" s="22"/>
      <c r="Y71" s="22"/>
      <c r="Z71" s="22"/>
      <c r="AA71" s="38" t="s">
        <v>28</v>
      </c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40"/>
      <c r="AM71" s="20" t="s">
        <v>216</v>
      </c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2"/>
      <c r="BC71" s="22"/>
      <c r="BD71" s="22"/>
      <c r="BE71" s="22"/>
      <c r="BF71" s="22"/>
      <c r="BG71" s="22"/>
      <c r="BH71" s="23" t="s">
        <v>26</v>
      </c>
      <c r="BI71" s="24"/>
      <c r="BJ71" s="24"/>
      <c r="BK71" s="24"/>
      <c r="BL71" s="24"/>
      <c r="BM71" s="24"/>
      <c r="BN71" s="24"/>
      <c r="BO71" s="24"/>
      <c r="BP71" s="25"/>
      <c r="BQ71" s="77">
        <v>20100</v>
      </c>
      <c r="BR71" s="78"/>
      <c r="BS71" s="78"/>
      <c r="BT71" s="78"/>
      <c r="BU71" s="78"/>
      <c r="BV71" s="78"/>
      <c r="BW71" s="78"/>
      <c r="BX71" s="78"/>
      <c r="BY71" s="78"/>
      <c r="BZ71" s="78"/>
      <c r="CA71" s="79"/>
      <c r="CB71" s="22" t="s">
        <v>42</v>
      </c>
      <c r="CC71" s="22"/>
      <c r="CD71" s="22"/>
      <c r="CE71" s="22"/>
      <c r="CF71" s="22"/>
      <c r="CG71" s="22"/>
      <c r="CH71" s="23" t="s">
        <v>56</v>
      </c>
      <c r="CI71" s="24"/>
      <c r="CJ71" s="24"/>
      <c r="CK71" s="24"/>
      <c r="CL71" s="24"/>
      <c r="CM71" s="24"/>
      <c r="CN71" s="24"/>
      <c r="CO71" s="24"/>
      <c r="CP71" s="25"/>
      <c r="CQ71" s="80">
        <v>172690</v>
      </c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2"/>
      <c r="DE71" s="27" t="s">
        <v>209</v>
      </c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9"/>
      <c r="DR71" s="32" t="s">
        <v>211</v>
      </c>
      <c r="DS71" s="33"/>
      <c r="DT71" s="33"/>
      <c r="DU71" s="33"/>
      <c r="DV71" s="33"/>
      <c r="DW71" s="33"/>
      <c r="DX71" s="33"/>
      <c r="DY71" s="33"/>
      <c r="DZ71" s="33"/>
      <c r="EA71" s="33"/>
      <c r="EB71" s="34"/>
      <c r="EC71" s="23" t="s">
        <v>29</v>
      </c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5"/>
      <c r="EO71" s="35" t="s">
        <v>30</v>
      </c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7"/>
    </row>
    <row r="72" spans="1:161" s="1" customFormat="1" ht="25.5" customHeight="1" x14ac:dyDescent="0.2">
      <c r="A72" s="22" t="s">
        <v>185</v>
      </c>
      <c r="B72" s="22"/>
      <c r="C72" s="22"/>
      <c r="D72" s="22"/>
      <c r="E72" s="22"/>
      <c r="F72" s="22"/>
      <c r="G72" s="22"/>
      <c r="H72" s="22"/>
      <c r="I72" s="22" t="s">
        <v>257</v>
      </c>
      <c r="J72" s="22"/>
      <c r="K72" s="22"/>
      <c r="L72" s="22"/>
      <c r="M72" s="22"/>
      <c r="N72" s="22"/>
      <c r="O72" s="22"/>
      <c r="P72" s="22"/>
      <c r="Q72" s="22"/>
      <c r="R72" s="22" t="s">
        <v>258</v>
      </c>
      <c r="S72" s="22"/>
      <c r="T72" s="22"/>
      <c r="U72" s="22"/>
      <c r="V72" s="22"/>
      <c r="W72" s="22"/>
      <c r="X72" s="22"/>
      <c r="Y72" s="22"/>
      <c r="Z72" s="22"/>
      <c r="AA72" s="38" t="s">
        <v>28</v>
      </c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40"/>
      <c r="AM72" s="20" t="s">
        <v>217</v>
      </c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2"/>
      <c r="BC72" s="22"/>
      <c r="BD72" s="22"/>
      <c r="BE72" s="22"/>
      <c r="BF72" s="22"/>
      <c r="BG72" s="22"/>
      <c r="BH72" s="23" t="s">
        <v>218</v>
      </c>
      <c r="BI72" s="24"/>
      <c r="BJ72" s="24"/>
      <c r="BK72" s="24"/>
      <c r="BL72" s="24"/>
      <c r="BM72" s="24"/>
      <c r="BN72" s="24"/>
      <c r="BO72" s="24"/>
      <c r="BP72" s="25"/>
      <c r="BQ72" s="77">
        <v>140</v>
      </c>
      <c r="BR72" s="78"/>
      <c r="BS72" s="78"/>
      <c r="BT72" s="78"/>
      <c r="BU72" s="78"/>
      <c r="BV72" s="78"/>
      <c r="BW72" s="78"/>
      <c r="BX72" s="78"/>
      <c r="BY72" s="78"/>
      <c r="BZ72" s="78"/>
      <c r="CA72" s="79"/>
      <c r="CB72" s="22" t="s">
        <v>42</v>
      </c>
      <c r="CC72" s="22"/>
      <c r="CD72" s="22"/>
      <c r="CE72" s="22"/>
      <c r="CF72" s="22"/>
      <c r="CG72" s="22"/>
      <c r="CH72" s="23" t="s">
        <v>56</v>
      </c>
      <c r="CI72" s="24"/>
      <c r="CJ72" s="24"/>
      <c r="CK72" s="24"/>
      <c r="CL72" s="24"/>
      <c r="CM72" s="24"/>
      <c r="CN72" s="24"/>
      <c r="CO72" s="24"/>
      <c r="CP72" s="25"/>
      <c r="CQ72" s="80">
        <v>187053.6</v>
      </c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2"/>
      <c r="DE72" s="27" t="s">
        <v>209</v>
      </c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9"/>
      <c r="DR72" s="32" t="s">
        <v>211</v>
      </c>
      <c r="DS72" s="33"/>
      <c r="DT72" s="33"/>
      <c r="DU72" s="33"/>
      <c r="DV72" s="33"/>
      <c r="DW72" s="33"/>
      <c r="DX72" s="33"/>
      <c r="DY72" s="33"/>
      <c r="DZ72" s="33"/>
      <c r="EA72" s="33"/>
      <c r="EB72" s="34"/>
      <c r="EC72" s="23" t="s">
        <v>29</v>
      </c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5"/>
      <c r="EO72" s="35" t="s">
        <v>30</v>
      </c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7"/>
    </row>
    <row r="73" spans="1:161" s="1" customFormat="1" ht="25.5" customHeight="1" x14ac:dyDescent="0.2">
      <c r="A73" s="22" t="s">
        <v>185</v>
      </c>
      <c r="B73" s="22"/>
      <c r="C73" s="22"/>
      <c r="D73" s="22"/>
      <c r="E73" s="22"/>
      <c r="F73" s="22"/>
      <c r="G73" s="22"/>
      <c r="H73" s="22"/>
      <c r="I73" s="22" t="s">
        <v>259</v>
      </c>
      <c r="J73" s="22"/>
      <c r="K73" s="22"/>
      <c r="L73" s="22"/>
      <c r="M73" s="22"/>
      <c r="N73" s="22"/>
      <c r="O73" s="22"/>
      <c r="P73" s="22"/>
      <c r="Q73" s="22"/>
      <c r="R73" s="22" t="s">
        <v>260</v>
      </c>
      <c r="S73" s="22"/>
      <c r="T73" s="22"/>
      <c r="U73" s="22"/>
      <c r="V73" s="22"/>
      <c r="W73" s="22"/>
      <c r="X73" s="22"/>
      <c r="Y73" s="22"/>
      <c r="Z73" s="22"/>
      <c r="AA73" s="38" t="s">
        <v>28</v>
      </c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40"/>
      <c r="AM73" s="20" t="s">
        <v>219</v>
      </c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2"/>
      <c r="BC73" s="22"/>
      <c r="BD73" s="22"/>
      <c r="BE73" s="22"/>
      <c r="BF73" s="22"/>
      <c r="BG73" s="22"/>
      <c r="BH73" s="23" t="s">
        <v>27</v>
      </c>
      <c r="BI73" s="24"/>
      <c r="BJ73" s="24"/>
      <c r="BK73" s="24"/>
      <c r="BL73" s="24"/>
      <c r="BM73" s="24"/>
      <c r="BN73" s="24"/>
      <c r="BO73" s="24"/>
      <c r="BP73" s="25"/>
      <c r="BQ73" s="77">
        <f>145+90</f>
        <v>235</v>
      </c>
      <c r="BR73" s="78"/>
      <c r="BS73" s="78"/>
      <c r="BT73" s="78"/>
      <c r="BU73" s="78"/>
      <c r="BV73" s="78"/>
      <c r="BW73" s="78"/>
      <c r="BX73" s="78"/>
      <c r="BY73" s="78"/>
      <c r="BZ73" s="78"/>
      <c r="CA73" s="79"/>
      <c r="CB73" s="22" t="s">
        <v>42</v>
      </c>
      <c r="CC73" s="22"/>
      <c r="CD73" s="22"/>
      <c r="CE73" s="22"/>
      <c r="CF73" s="22"/>
      <c r="CG73" s="22"/>
      <c r="CH73" s="23" t="s">
        <v>56</v>
      </c>
      <c r="CI73" s="24"/>
      <c r="CJ73" s="24"/>
      <c r="CK73" s="24"/>
      <c r="CL73" s="24"/>
      <c r="CM73" s="24"/>
      <c r="CN73" s="24"/>
      <c r="CO73" s="24"/>
      <c r="CP73" s="25"/>
      <c r="CQ73" s="80">
        <f>600000+424701.02</f>
        <v>1024701.02</v>
      </c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2"/>
      <c r="DE73" s="27" t="s">
        <v>244</v>
      </c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9"/>
      <c r="DR73" s="27" t="s">
        <v>246</v>
      </c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3" t="s">
        <v>29</v>
      </c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5"/>
      <c r="EO73" s="35" t="s">
        <v>30</v>
      </c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7"/>
    </row>
    <row r="74" spans="1:161" s="1" customFormat="1" ht="25.5" customHeight="1" x14ac:dyDescent="0.2">
      <c r="A74" s="22" t="s">
        <v>185</v>
      </c>
      <c r="B74" s="22"/>
      <c r="C74" s="22"/>
      <c r="D74" s="22"/>
      <c r="E74" s="22"/>
      <c r="F74" s="22"/>
      <c r="G74" s="22"/>
      <c r="H74" s="22"/>
      <c r="I74" s="22" t="s">
        <v>161</v>
      </c>
      <c r="J74" s="22"/>
      <c r="K74" s="22"/>
      <c r="L74" s="22"/>
      <c r="M74" s="22"/>
      <c r="N74" s="22"/>
      <c r="O74" s="22"/>
      <c r="P74" s="22"/>
      <c r="Q74" s="22"/>
      <c r="R74" s="22" t="s">
        <v>162</v>
      </c>
      <c r="S74" s="22"/>
      <c r="T74" s="22"/>
      <c r="U74" s="22"/>
      <c r="V74" s="22"/>
      <c r="W74" s="22"/>
      <c r="X74" s="22"/>
      <c r="Y74" s="22"/>
      <c r="Z74" s="22"/>
      <c r="AA74" s="38" t="s">
        <v>28</v>
      </c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40"/>
      <c r="AM74" s="20" t="s">
        <v>204</v>
      </c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2"/>
      <c r="BC74" s="22"/>
      <c r="BD74" s="22"/>
      <c r="BE74" s="22"/>
      <c r="BF74" s="22"/>
      <c r="BG74" s="22"/>
      <c r="BH74" s="23" t="s">
        <v>156</v>
      </c>
      <c r="BI74" s="24"/>
      <c r="BJ74" s="24"/>
      <c r="BK74" s="24"/>
      <c r="BL74" s="24"/>
      <c r="BM74" s="24"/>
      <c r="BN74" s="24"/>
      <c r="BO74" s="24"/>
      <c r="BP74" s="25"/>
      <c r="BQ74" s="77">
        <f>1+1+1</f>
        <v>3</v>
      </c>
      <c r="BR74" s="78"/>
      <c r="BS74" s="78"/>
      <c r="BT74" s="78"/>
      <c r="BU74" s="78"/>
      <c r="BV74" s="78"/>
      <c r="BW74" s="78"/>
      <c r="BX74" s="78"/>
      <c r="BY74" s="78"/>
      <c r="BZ74" s="78"/>
      <c r="CA74" s="79"/>
      <c r="CB74" s="22" t="s">
        <v>42</v>
      </c>
      <c r="CC74" s="22"/>
      <c r="CD74" s="22"/>
      <c r="CE74" s="22"/>
      <c r="CF74" s="22"/>
      <c r="CG74" s="22"/>
      <c r="CH74" s="23" t="s">
        <v>56</v>
      </c>
      <c r="CI74" s="24"/>
      <c r="CJ74" s="24"/>
      <c r="CK74" s="24"/>
      <c r="CL74" s="24"/>
      <c r="CM74" s="24"/>
      <c r="CN74" s="24"/>
      <c r="CO74" s="24"/>
      <c r="CP74" s="25"/>
      <c r="CQ74" s="80">
        <f>681636+967524.88+4040960</f>
        <v>5690120.8799999999</v>
      </c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2"/>
      <c r="DE74" s="27" t="s">
        <v>211</v>
      </c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9"/>
      <c r="DR74" s="32" t="s">
        <v>151</v>
      </c>
      <c r="DS74" s="33"/>
      <c r="DT74" s="33"/>
      <c r="DU74" s="33"/>
      <c r="DV74" s="33"/>
      <c r="DW74" s="33"/>
      <c r="DX74" s="33"/>
      <c r="DY74" s="33"/>
      <c r="DZ74" s="33"/>
      <c r="EA74" s="33"/>
      <c r="EB74" s="34"/>
      <c r="EC74" s="23" t="s">
        <v>29</v>
      </c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5"/>
      <c r="EO74" s="35" t="s">
        <v>30</v>
      </c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7"/>
    </row>
    <row r="75" spans="1:161" s="1" customFormat="1" ht="25.5" customHeight="1" x14ac:dyDescent="0.2">
      <c r="A75" s="22" t="s">
        <v>185</v>
      </c>
      <c r="B75" s="22"/>
      <c r="C75" s="22"/>
      <c r="D75" s="22"/>
      <c r="E75" s="22"/>
      <c r="F75" s="22"/>
      <c r="G75" s="22"/>
      <c r="H75" s="22"/>
      <c r="I75" s="22" t="s">
        <v>261</v>
      </c>
      <c r="J75" s="22"/>
      <c r="K75" s="22"/>
      <c r="L75" s="22"/>
      <c r="M75" s="22"/>
      <c r="N75" s="22"/>
      <c r="O75" s="22"/>
      <c r="P75" s="22"/>
      <c r="Q75" s="22"/>
      <c r="R75" s="22" t="s">
        <v>262</v>
      </c>
      <c r="S75" s="22"/>
      <c r="T75" s="22"/>
      <c r="U75" s="22"/>
      <c r="V75" s="22"/>
      <c r="W75" s="22"/>
      <c r="X75" s="22"/>
      <c r="Y75" s="22"/>
      <c r="Z75" s="22"/>
      <c r="AA75" s="38" t="s">
        <v>28</v>
      </c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40"/>
      <c r="AM75" s="20" t="s">
        <v>220</v>
      </c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2"/>
      <c r="BC75" s="22"/>
      <c r="BD75" s="22"/>
      <c r="BE75" s="22"/>
      <c r="BF75" s="22"/>
      <c r="BG75" s="22"/>
      <c r="BH75" s="23" t="s">
        <v>27</v>
      </c>
      <c r="BI75" s="24"/>
      <c r="BJ75" s="24"/>
      <c r="BK75" s="24"/>
      <c r="BL75" s="24"/>
      <c r="BM75" s="24"/>
      <c r="BN75" s="24"/>
      <c r="BO75" s="24"/>
      <c r="BP75" s="25"/>
      <c r="BQ75" s="77">
        <v>648</v>
      </c>
      <c r="BR75" s="78"/>
      <c r="BS75" s="78"/>
      <c r="BT75" s="78"/>
      <c r="BU75" s="78"/>
      <c r="BV75" s="78"/>
      <c r="BW75" s="78"/>
      <c r="BX75" s="78"/>
      <c r="BY75" s="78"/>
      <c r="BZ75" s="78"/>
      <c r="CA75" s="79"/>
      <c r="CB75" s="22" t="s">
        <v>42</v>
      </c>
      <c r="CC75" s="22"/>
      <c r="CD75" s="22"/>
      <c r="CE75" s="22"/>
      <c r="CF75" s="22"/>
      <c r="CG75" s="22"/>
      <c r="CH75" s="23" t="s">
        <v>56</v>
      </c>
      <c r="CI75" s="24"/>
      <c r="CJ75" s="24"/>
      <c r="CK75" s="24"/>
      <c r="CL75" s="24"/>
      <c r="CM75" s="24"/>
      <c r="CN75" s="24"/>
      <c r="CO75" s="24"/>
      <c r="CP75" s="25"/>
      <c r="CQ75" s="80">
        <v>168480</v>
      </c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2"/>
      <c r="DE75" s="27" t="s">
        <v>211</v>
      </c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9"/>
      <c r="DR75" s="32" t="s">
        <v>211</v>
      </c>
      <c r="DS75" s="33"/>
      <c r="DT75" s="33"/>
      <c r="DU75" s="33"/>
      <c r="DV75" s="33"/>
      <c r="DW75" s="33"/>
      <c r="DX75" s="33"/>
      <c r="DY75" s="33"/>
      <c r="DZ75" s="33"/>
      <c r="EA75" s="33"/>
      <c r="EB75" s="34"/>
      <c r="EC75" s="23" t="s">
        <v>29</v>
      </c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5"/>
      <c r="EO75" s="35" t="s">
        <v>30</v>
      </c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7"/>
    </row>
    <row r="76" spans="1:161" s="1" customFormat="1" ht="25.5" customHeight="1" x14ac:dyDescent="0.2">
      <c r="A76" s="22" t="s">
        <v>185</v>
      </c>
      <c r="B76" s="22"/>
      <c r="C76" s="22"/>
      <c r="D76" s="22"/>
      <c r="E76" s="22"/>
      <c r="F76" s="22"/>
      <c r="G76" s="22"/>
      <c r="H76" s="22"/>
      <c r="I76" s="22" t="s">
        <v>265</v>
      </c>
      <c r="J76" s="22"/>
      <c r="K76" s="22"/>
      <c r="L76" s="22"/>
      <c r="M76" s="22"/>
      <c r="N76" s="22"/>
      <c r="O76" s="22"/>
      <c r="P76" s="22"/>
      <c r="Q76" s="22"/>
      <c r="R76" s="22" t="s">
        <v>266</v>
      </c>
      <c r="S76" s="22"/>
      <c r="T76" s="22"/>
      <c r="U76" s="22"/>
      <c r="V76" s="22"/>
      <c r="W76" s="22"/>
      <c r="X76" s="22"/>
      <c r="Y76" s="22"/>
      <c r="Z76" s="22"/>
      <c r="AA76" s="38" t="s">
        <v>28</v>
      </c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40"/>
      <c r="AM76" s="20" t="s">
        <v>221</v>
      </c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2"/>
      <c r="BC76" s="22"/>
      <c r="BD76" s="22"/>
      <c r="BE76" s="22"/>
      <c r="BF76" s="22"/>
      <c r="BG76" s="22"/>
      <c r="BH76" s="23" t="s">
        <v>26</v>
      </c>
      <c r="BI76" s="24"/>
      <c r="BJ76" s="24"/>
      <c r="BK76" s="24"/>
      <c r="BL76" s="24"/>
      <c r="BM76" s="24"/>
      <c r="BN76" s="24"/>
      <c r="BO76" s="24"/>
      <c r="BP76" s="25"/>
      <c r="BQ76" s="77">
        <v>505</v>
      </c>
      <c r="BR76" s="78"/>
      <c r="BS76" s="78"/>
      <c r="BT76" s="78"/>
      <c r="BU76" s="78"/>
      <c r="BV76" s="78"/>
      <c r="BW76" s="78"/>
      <c r="BX76" s="78"/>
      <c r="BY76" s="78"/>
      <c r="BZ76" s="78"/>
      <c r="CA76" s="79"/>
      <c r="CB76" s="22" t="s">
        <v>42</v>
      </c>
      <c r="CC76" s="22"/>
      <c r="CD76" s="22"/>
      <c r="CE76" s="22"/>
      <c r="CF76" s="22"/>
      <c r="CG76" s="22"/>
      <c r="CH76" s="23" t="s">
        <v>56</v>
      </c>
      <c r="CI76" s="24"/>
      <c r="CJ76" s="24"/>
      <c r="CK76" s="24"/>
      <c r="CL76" s="24"/>
      <c r="CM76" s="24"/>
      <c r="CN76" s="24"/>
      <c r="CO76" s="24"/>
      <c r="CP76" s="25"/>
      <c r="CQ76" s="80">
        <v>667673.79</v>
      </c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2"/>
      <c r="DE76" s="27" t="s">
        <v>211</v>
      </c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9"/>
      <c r="DR76" s="32" t="s">
        <v>211</v>
      </c>
      <c r="DS76" s="33"/>
      <c r="DT76" s="33"/>
      <c r="DU76" s="33"/>
      <c r="DV76" s="33"/>
      <c r="DW76" s="33"/>
      <c r="DX76" s="33"/>
      <c r="DY76" s="33"/>
      <c r="DZ76" s="33"/>
      <c r="EA76" s="33"/>
      <c r="EB76" s="34"/>
      <c r="EC76" s="23" t="s">
        <v>29</v>
      </c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5"/>
      <c r="EO76" s="35" t="s">
        <v>30</v>
      </c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7"/>
    </row>
    <row r="77" spans="1:161" s="1" customFormat="1" ht="25.5" customHeight="1" x14ac:dyDescent="0.2">
      <c r="A77" s="22" t="s">
        <v>185</v>
      </c>
      <c r="B77" s="22"/>
      <c r="C77" s="22"/>
      <c r="D77" s="22"/>
      <c r="E77" s="22"/>
      <c r="F77" s="22"/>
      <c r="G77" s="22"/>
      <c r="H77" s="22"/>
      <c r="I77" s="22" t="s">
        <v>263</v>
      </c>
      <c r="J77" s="22"/>
      <c r="K77" s="22"/>
      <c r="L77" s="22"/>
      <c r="M77" s="22"/>
      <c r="N77" s="22"/>
      <c r="O77" s="22"/>
      <c r="P77" s="22"/>
      <c r="Q77" s="22"/>
      <c r="R77" s="22" t="s">
        <v>264</v>
      </c>
      <c r="S77" s="22"/>
      <c r="T77" s="22"/>
      <c r="U77" s="22"/>
      <c r="V77" s="22"/>
      <c r="W77" s="22"/>
      <c r="X77" s="22"/>
      <c r="Y77" s="22"/>
      <c r="Z77" s="22"/>
      <c r="AA77" s="38" t="s">
        <v>28</v>
      </c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40"/>
      <c r="AM77" s="20" t="s">
        <v>222</v>
      </c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2"/>
      <c r="BC77" s="22"/>
      <c r="BD77" s="22"/>
      <c r="BE77" s="22"/>
      <c r="BF77" s="22"/>
      <c r="BG77" s="22"/>
      <c r="BH77" s="23" t="s">
        <v>26</v>
      </c>
      <c r="BI77" s="24"/>
      <c r="BJ77" s="24"/>
      <c r="BK77" s="24"/>
      <c r="BL77" s="24"/>
      <c r="BM77" s="24"/>
      <c r="BN77" s="24"/>
      <c r="BO77" s="24"/>
      <c r="BP77" s="25"/>
      <c r="BQ77" s="77">
        <v>56</v>
      </c>
      <c r="BR77" s="78"/>
      <c r="BS77" s="78"/>
      <c r="BT77" s="78"/>
      <c r="BU77" s="78"/>
      <c r="BV77" s="78"/>
      <c r="BW77" s="78"/>
      <c r="BX77" s="78"/>
      <c r="BY77" s="78"/>
      <c r="BZ77" s="78"/>
      <c r="CA77" s="79"/>
      <c r="CB77" s="22" t="s">
        <v>42</v>
      </c>
      <c r="CC77" s="22"/>
      <c r="CD77" s="22"/>
      <c r="CE77" s="22"/>
      <c r="CF77" s="22"/>
      <c r="CG77" s="22"/>
      <c r="CH77" s="23" t="s">
        <v>56</v>
      </c>
      <c r="CI77" s="24"/>
      <c r="CJ77" s="24"/>
      <c r="CK77" s="24"/>
      <c r="CL77" s="24"/>
      <c r="CM77" s="24"/>
      <c r="CN77" s="24"/>
      <c r="CO77" s="24"/>
      <c r="CP77" s="25"/>
      <c r="CQ77" s="80">
        <v>153685</v>
      </c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2"/>
      <c r="DE77" s="27" t="s">
        <v>151</v>
      </c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9"/>
      <c r="DR77" s="32" t="s">
        <v>223</v>
      </c>
      <c r="DS77" s="33"/>
      <c r="DT77" s="33"/>
      <c r="DU77" s="33"/>
      <c r="DV77" s="33"/>
      <c r="DW77" s="33"/>
      <c r="DX77" s="33"/>
      <c r="DY77" s="33"/>
      <c r="DZ77" s="33"/>
      <c r="EA77" s="33"/>
      <c r="EB77" s="34"/>
      <c r="EC77" s="23" t="s">
        <v>29</v>
      </c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5"/>
      <c r="EO77" s="35" t="s">
        <v>30</v>
      </c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7"/>
    </row>
    <row r="78" spans="1:161" s="1" customFormat="1" ht="25.5" customHeight="1" x14ac:dyDescent="0.2">
      <c r="A78" s="22" t="s">
        <v>185</v>
      </c>
      <c r="B78" s="22"/>
      <c r="C78" s="22"/>
      <c r="D78" s="22"/>
      <c r="E78" s="22"/>
      <c r="F78" s="22"/>
      <c r="G78" s="22"/>
      <c r="H78" s="22"/>
      <c r="I78" s="22" t="s">
        <v>161</v>
      </c>
      <c r="J78" s="22"/>
      <c r="K78" s="22"/>
      <c r="L78" s="22"/>
      <c r="M78" s="22"/>
      <c r="N78" s="22"/>
      <c r="O78" s="22"/>
      <c r="P78" s="22"/>
      <c r="Q78" s="22"/>
      <c r="R78" s="22" t="s">
        <v>228</v>
      </c>
      <c r="S78" s="22"/>
      <c r="T78" s="22"/>
      <c r="U78" s="22"/>
      <c r="V78" s="22"/>
      <c r="W78" s="22"/>
      <c r="X78" s="22"/>
      <c r="Y78" s="22"/>
      <c r="Z78" s="22"/>
      <c r="AA78" s="38" t="s">
        <v>28</v>
      </c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40"/>
      <c r="AM78" s="20" t="s">
        <v>224</v>
      </c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2"/>
      <c r="BC78" s="22"/>
      <c r="BD78" s="22"/>
      <c r="BE78" s="22"/>
      <c r="BF78" s="22"/>
      <c r="BG78" s="22"/>
      <c r="BH78" s="23" t="s">
        <v>26</v>
      </c>
      <c r="BI78" s="24"/>
      <c r="BJ78" s="24"/>
      <c r="BK78" s="24"/>
      <c r="BL78" s="24"/>
      <c r="BM78" s="24"/>
      <c r="BN78" s="24"/>
      <c r="BO78" s="24"/>
      <c r="BP78" s="25"/>
      <c r="BQ78" s="77">
        <v>12</v>
      </c>
      <c r="BR78" s="78"/>
      <c r="BS78" s="78"/>
      <c r="BT78" s="78"/>
      <c r="BU78" s="78"/>
      <c r="BV78" s="78"/>
      <c r="BW78" s="78"/>
      <c r="BX78" s="78"/>
      <c r="BY78" s="78"/>
      <c r="BZ78" s="78"/>
      <c r="CA78" s="79"/>
      <c r="CB78" s="22" t="s">
        <v>42</v>
      </c>
      <c r="CC78" s="22"/>
      <c r="CD78" s="22"/>
      <c r="CE78" s="22"/>
      <c r="CF78" s="22"/>
      <c r="CG78" s="22"/>
      <c r="CH78" s="23" t="s">
        <v>56</v>
      </c>
      <c r="CI78" s="24"/>
      <c r="CJ78" s="24"/>
      <c r="CK78" s="24"/>
      <c r="CL78" s="24"/>
      <c r="CM78" s="24"/>
      <c r="CN78" s="24"/>
      <c r="CO78" s="24"/>
      <c r="CP78" s="25"/>
      <c r="CQ78" s="80">
        <v>378141.95</v>
      </c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2"/>
      <c r="DE78" s="27" t="s">
        <v>151</v>
      </c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9"/>
      <c r="DR78" s="32" t="s">
        <v>223</v>
      </c>
      <c r="DS78" s="33"/>
      <c r="DT78" s="33"/>
      <c r="DU78" s="33"/>
      <c r="DV78" s="33"/>
      <c r="DW78" s="33"/>
      <c r="DX78" s="33"/>
      <c r="DY78" s="33"/>
      <c r="DZ78" s="33"/>
      <c r="EA78" s="33"/>
      <c r="EB78" s="34"/>
      <c r="EC78" s="23" t="s">
        <v>29</v>
      </c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5"/>
      <c r="EO78" s="35" t="s">
        <v>30</v>
      </c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7"/>
    </row>
    <row r="79" spans="1:161" s="1" customFormat="1" ht="16.5" customHeight="1" x14ac:dyDescent="0.2">
      <c r="A79" s="92" t="s">
        <v>73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  <c r="EO79" s="93"/>
      <c r="EP79" s="93"/>
      <c r="EQ79" s="93"/>
      <c r="ER79" s="93"/>
      <c r="ES79" s="93"/>
      <c r="ET79" s="93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4"/>
    </row>
    <row r="80" spans="1:161" s="1" customFormat="1" ht="25.5" customHeight="1" x14ac:dyDescent="0.2">
      <c r="A80" s="22" t="s">
        <v>187</v>
      </c>
      <c r="B80" s="22"/>
      <c r="C80" s="22"/>
      <c r="D80" s="22"/>
      <c r="E80" s="22"/>
      <c r="F80" s="22"/>
      <c r="G80" s="22"/>
      <c r="H80" s="22"/>
      <c r="I80" s="22" t="s">
        <v>120</v>
      </c>
      <c r="J80" s="22"/>
      <c r="K80" s="22"/>
      <c r="L80" s="22"/>
      <c r="M80" s="22"/>
      <c r="N80" s="22"/>
      <c r="O80" s="22"/>
      <c r="P80" s="22"/>
      <c r="Q80" s="22"/>
      <c r="R80" s="22" t="s">
        <v>128</v>
      </c>
      <c r="S80" s="22"/>
      <c r="T80" s="22"/>
      <c r="U80" s="22"/>
      <c r="V80" s="22"/>
      <c r="W80" s="22"/>
      <c r="X80" s="22"/>
      <c r="Y80" s="22"/>
      <c r="Z80" s="22"/>
      <c r="AA80" s="38" t="s">
        <v>28</v>
      </c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40"/>
      <c r="AM80" s="20" t="s">
        <v>64</v>
      </c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2" t="s">
        <v>55</v>
      </c>
      <c r="BC80" s="22"/>
      <c r="BD80" s="22"/>
      <c r="BE80" s="22"/>
      <c r="BF80" s="22"/>
      <c r="BG80" s="22"/>
      <c r="BH80" s="20" t="s">
        <v>26</v>
      </c>
      <c r="BI80" s="20"/>
      <c r="BJ80" s="20"/>
      <c r="BK80" s="20"/>
      <c r="BL80" s="20"/>
      <c r="BM80" s="20"/>
      <c r="BN80" s="20"/>
      <c r="BO80" s="20"/>
      <c r="BP80" s="20"/>
      <c r="BQ80" s="77">
        <v>2</v>
      </c>
      <c r="BR80" s="78"/>
      <c r="BS80" s="78"/>
      <c r="BT80" s="78"/>
      <c r="BU80" s="78"/>
      <c r="BV80" s="78"/>
      <c r="BW80" s="78"/>
      <c r="BX80" s="78"/>
      <c r="BY80" s="78"/>
      <c r="BZ80" s="78"/>
      <c r="CA80" s="79"/>
      <c r="CB80" s="22" t="s">
        <v>42</v>
      </c>
      <c r="CC80" s="22"/>
      <c r="CD80" s="22"/>
      <c r="CE80" s="22"/>
      <c r="CF80" s="22"/>
      <c r="CG80" s="22"/>
      <c r="CH80" s="23" t="s">
        <v>56</v>
      </c>
      <c r="CI80" s="24"/>
      <c r="CJ80" s="24"/>
      <c r="CK80" s="24"/>
      <c r="CL80" s="24"/>
      <c r="CM80" s="24"/>
      <c r="CN80" s="24"/>
      <c r="CO80" s="24"/>
      <c r="CP80" s="25"/>
      <c r="CQ80" s="80">
        <v>500</v>
      </c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2"/>
      <c r="DE80" s="27" t="s">
        <v>102</v>
      </c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9"/>
      <c r="DR80" s="32" t="s">
        <v>152</v>
      </c>
      <c r="DS80" s="33"/>
      <c r="DT80" s="33"/>
      <c r="DU80" s="33"/>
      <c r="DV80" s="33"/>
      <c r="DW80" s="33"/>
      <c r="DX80" s="33"/>
      <c r="DY80" s="33"/>
      <c r="DZ80" s="33"/>
      <c r="EA80" s="33"/>
      <c r="EB80" s="34"/>
      <c r="EC80" s="23" t="s">
        <v>29</v>
      </c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5"/>
      <c r="EO80" s="35" t="s">
        <v>30</v>
      </c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7"/>
    </row>
    <row r="81" spans="1:161" s="1" customFormat="1" ht="25.5" customHeight="1" x14ac:dyDescent="0.2">
      <c r="A81" s="22" t="s">
        <v>188</v>
      </c>
      <c r="B81" s="22"/>
      <c r="C81" s="22"/>
      <c r="D81" s="22"/>
      <c r="E81" s="22"/>
      <c r="F81" s="22"/>
      <c r="G81" s="22"/>
      <c r="H81" s="22"/>
      <c r="I81" s="22" t="s">
        <v>119</v>
      </c>
      <c r="J81" s="22"/>
      <c r="K81" s="22"/>
      <c r="L81" s="22"/>
      <c r="M81" s="22"/>
      <c r="N81" s="22"/>
      <c r="O81" s="22"/>
      <c r="P81" s="22"/>
      <c r="Q81" s="22"/>
      <c r="R81" s="22" t="s">
        <v>131</v>
      </c>
      <c r="S81" s="22"/>
      <c r="T81" s="22"/>
      <c r="U81" s="22"/>
      <c r="V81" s="22"/>
      <c r="W81" s="22"/>
      <c r="X81" s="22"/>
      <c r="Y81" s="22"/>
      <c r="Z81" s="22"/>
      <c r="AA81" s="38" t="s">
        <v>28</v>
      </c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40"/>
      <c r="AM81" s="20" t="s">
        <v>77</v>
      </c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2" t="s">
        <v>57</v>
      </c>
      <c r="BC81" s="22"/>
      <c r="BD81" s="22"/>
      <c r="BE81" s="22"/>
      <c r="BF81" s="22"/>
      <c r="BG81" s="22"/>
      <c r="BH81" s="23" t="s">
        <v>27</v>
      </c>
      <c r="BI81" s="24"/>
      <c r="BJ81" s="24"/>
      <c r="BK81" s="24"/>
      <c r="BL81" s="24"/>
      <c r="BM81" s="24"/>
      <c r="BN81" s="24"/>
      <c r="BO81" s="24"/>
      <c r="BP81" s="25"/>
      <c r="BQ81" s="77">
        <v>300</v>
      </c>
      <c r="BR81" s="78"/>
      <c r="BS81" s="78"/>
      <c r="BT81" s="78"/>
      <c r="BU81" s="78"/>
      <c r="BV81" s="78"/>
      <c r="BW81" s="78"/>
      <c r="BX81" s="78"/>
      <c r="BY81" s="78"/>
      <c r="BZ81" s="78"/>
      <c r="CA81" s="79"/>
      <c r="CB81" s="22" t="s">
        <v>42</v>
      </c>
      <c r="CC81" s="22"/>
      <c r="CD81" s="22"/>
      <c r="CE81" s="22"/>
      <c r="CF81" s="22"/>
      <c r="CG81" s="22"/>
      <c r="CH81" s="23" t="s">
        <v>56</v>
      </c>
      <c r="CI81" s="24"/>
      <c r="CJ81" s="24"/>
      <c r="CK81" s="24"/>
      <c r="CL81" s="24"/>
      <c r="CM81" s="24"/>
      <c r="CN81" s="24"/>
      <c r="CO81" s="24"/>
      <c r="CP81" s="25"/>
      <c r="CQ81" s="80">
        <v>275</v>
      </c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2"/>
      <c r="DE81" s="27" t="s">
        <v>102</v>
      </c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9"/>
      <c r="DR81" s="32" t="s">
        <v>152</v>
      </c>
      <c r="DS81" s="33"/>
      <c r="DT81" s="33"/>
      <c r="DU81" s="33"/>
      <c r="DV81" s="33"/>
      <c r="DW81" s="33"/>
      <c r="DX81" s="33"/>
      <c r="DY81" s="33"/>
      <c r="DZ81" s="33"/>
      <c r="EA81" s="33"/>
      <c r="EB81" s="34"/>
      <c r="EC81" s="23" t="s">
        <v>29</v>
      </c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5"/>
      <c r="EO81" s="35" t="s">
        <v>30</v>
      </c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7"/>
    </row>
    <row r="82" spans="1:161" s="1" customFormat="1" ht="25.5" customHeight="1" x14ac:dyDescent="0.2">
      <c r="A82" s="22" t="s">
        <v>189</v>
      </c>
      <c r="B82" s="22"/>
      <c r="C82" s="22"/>
      <c r="D82" s="22"/>
      <c r="E82" s="22"/>
      <c r="F82" s="22"/>
      <c r="G82" s="22"/>
      <c r="H82" s="22"/>
      <c r="I82" s="22" t="s">
        <v>119</v>
      </c>
      <c r="J82" s="22"/>
      <c r="K82" s="22"/>
      <c r="L82" s="22"/>
      <c r="M82" s="22"/>
      <c r="N82" s="22"/>
      <c r="O82" s="22"/>
      <c r="P82" s="22"/>
      <c r="Q82" s="22"/>
      <c r="R82" s="22" t="s">
        <v>131</v>
      </c>
      <c r="S82" s="22"/>
      <c r="T82" s="22"/>
      <c r="U82" s="22"/>
      <c r="V82" s="22"/>
      <c r="W82" s="22"/>
      <c r="X82" s="22"/>
      <c r="Y82" s="22"/>
      <c r="Z82" s="22"/>
      <c r="AA82" s="38" t="s">
        <v>28</v>
      </c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40"/>
      <c r="AM82" s="23" t="s">
        <v>82</v>
      </c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5"/>
      <c r="BB82" s="22" t="s">
        <v>57</v>
      </c>
      <c r="BC82" s="22"/>
      <c r="BD82" s="22"/>
      <c r="BE82" s="22"/>
      <c r="BF82" s="22"/>
      <c r="BG82" s="22"/>
      <c r="BH82" s="23" t="s">
        <v>27</v>
      </c>
      <c r="BI82" s="24"/>
      <c r="BJ82" s="24"/>
      <c r="BK82" s="24"/>
      <c r="BL82" s="24"/>
      <c r="BM82" s="24"/>
      <c r="BN82" s="24"/>
      <c r="BO82" s="24"/>
      <c r="BP82" s="25"/>
      <c r="BQ82" s="77">
        <v>2.7</v>
      </c>
      <c r="BR82" s="78"/>
      <c r="BS82" s="78"/>
      <c r="BT82" s="78"/>
      <c r="BU82" s="78"/>
      <c r="BV82" s="78"/>
      <c r="BW82" s="78"/>
      <c r="BX82" s="78"/>
      <c r="BY82" s="78"/>
      <c r="BZ82" s="78"/>
      <c r="CA82" s="79"/>
      <c r="CB82" s="22" t="s">
        <v>42</v>
      </c>
      <c r="CC82" s="22"/>
      <c r="CD82" s="22"/>
      <c r="CE82" s="22"/>
      <c r="CF82" s="22"/>
      <c r="CG82" s="22"/>
      <c r="CH82" s="23" t="s">
        <v>56</v>
      </c>
      <c r="CI82" s="24"/>
      <c r="CJ82" s="24"/>
      <c r="CK82" s="24"/>
      <c r="CL82" s="24"/>
      <c r="CM82" s="24"/>
      <c r="CN82" s="24"/>
      <c r="CO82" s="24"/>
      <c r="CP82" s="25"/>
      <c r="CQ82" s="80">
        <v>1535</v>
      </c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2"/>
      <c r="DE82" s="27" t="s">
        <v>102</v>
      </c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9"/>
      <c r="DR82" s="32" t="s">
        <v>152</v>
      </c>
      <c r="DS82" s="33"/>
      <c r="DT82" s="33"/>
      <c r="DU82" s="33"/>
      <c r="DV82" s="33"/>
      <c r="DW82" s="33"/>
      <c r="DX82" s="33"/>
      <c r="DY82" s="33"/>
      <c r="DZ82" s="33"/>
      <c r="EA82" s="33"/>
      <c r="EB82" s="34"/>
      <c r="EC82" s="23" t="s">
        <v>29</v>
      </c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5"/>
      <c r="EO82" s="35" t="s">
        <v>30</v>
      </c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7"/>
    </row>
    <row r="83" spans="1:161" s="1" customFormat="1" ht="25.5" customHeight="1" x14ac:dyDescent="0.2">
      <c r="A83" s="22" t="s">
        <v>190</v>
      </c>
      <c r="B83" s="22"/>
      <c r="C83" s="22"/>
      <c r="D83" s="22"/>
      <c r="E83" s="22"/>
      <c r="F83" s="22"/>
      <c r="G83" s="22"/>
      <c r="H83" s="22"/>
      <c r="I83" s="22" t="s">
        <v>145</v>
      </c>
      <c r="J83" s="22"/>
      <c r="K83" s="22"/>
      <c r="L83" s="22"/>
      <c r="M83" s="22"/>
      <c r="N83" s="22"/>
      <c r="O83" s="22"/>
      <c r="P83" s="22"/>
      <c r="Q83" s="22"/>
      <c r="R83" s="22" t="s">
        <v>193</v>
      </c>
      <c r="S83" s="22"/>
      <c r="T83" s="22"/>
      <c r="U83" s="22"/>
      <c r="V83" s="22"/>
      <c r="W83" s="22"/>
      <c r="X83" s="22"/>
      <c r="Y83" s="22"/>
      <c r="Z83" s="22"/>
      <c r="AA83" s="38" t="s">
        <v>28</v>
      </c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40"/>
      <c r="AM83" s="20" t="s">
        <v>74</v>
      </c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2" t="s">
        <v>55</v>
      </c>
      <c r="BC83" s="22"/>
      <c r="BD83" s="22"/>
      <c r="BE83" s="22"/>
      <c r="BF83" s="22"/>
      <c r="BG83" s="22"/>
      <c r="BH83" s="23" t="s">
        <v>26</v>
      </c>
      <c r="BI83" s="24"/>
      <c r="BJ83" s="24"/>
      <c r="BK83" s="24"/>
      <c r="BL83" s="24"/>
      <c r="BM83" s="24"/>
      <c r="BN83" s="24"/>
      <c r="BO83" s="24"/>
      <c r="BP83" s="25"/>
      <c r="BQ83" s="77">
        <v>60</v>
      </c>
      <c r="BR83" s="78"/>
      <c r="BS83" s="78"/>
      <c r="BT83" s="78"/>
      <c r="BU83" s="78"/>
      <c r="BV83" s="78"/>
      <c r="BW83" s="78"/>
      <c r="BX83" s="78"/>
      <c r="BY83" s="78"/>
      <c r="BZ83" s="78"/>
      <c r="CA83" s="79"/>
      <c r="CB83" s="22" t="s">
        <v>42</v>
      </c>
      <c r="CC83" s="22"/>
      <c r="CD83" s="22"/>
      <c r="CE83" s="22"/>
      <c r="CF83" s="22"/>
      <c r="CG83" s="22"/>
      <c r="CH83" s="23" t="s">
        <v>56</v>
      </c>
      <c r="CI83" s="24"/>
      <c r="CJ83" s="24"/>
      <c r="CK83" s="24"/>
      <c r="CL83" s="24"/>
      <c r="CM83" s="24"/>
      <c r="CN83" s="24"/>
      <c r="CO83" s="24"/>
      <c r="CP83" s="25"/>
      <c r="CQ83" s="80">
        <v>578</v>
      </c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2"/>
      <c r="DE83" s="27" t="s">
        <v>102</v>
      </c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9"/>
      <c r="DR83" s="32" t="s">
        <v>152</v>
      </c>
      <c r="DS83" s="33"/>
      <c r="DT83" s="33"/>
      <c r="DU83" s="33"/>
      <c r="DV83" s="33"/>
      <c r="DW83" s="33"/>
      <c r="DX83" s="33"/>
      <c r="DY83" s="33"/>
      <c r="DZ83" s="33"/>
      <c r="EA83" s="33"/>
      <c r="EB83" s="34"/>
      <c r="EC83" s="23" t="s">
        <v>29</v>
      </c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5"/>
      <c r="EO83" s="35" t="s">
        <v>30</v>
      </c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7"/>
    </row>
    <row r="84" spans="1:161" s="1" customFormat="1" ht="25.5" customHeight="1" x14ac:dyDescent="0.2">
      <c r="A84" s="22" t="s">
        <v>106</v>
      </c>
      <c r="B84" s="22"/>
      <c r="C84" s="22"/>
      <c r="D84" s="22"/>
      <c r="E84" s="22"/>
      <c r="F84" s="22"/>
      <c r="G84" s="22"/>
      <c r="H84" s="22"/>
      <c r="I84" s="22" t="s">
        <v>119</v>
      </c>
      <c r="J84" s="22"/>
      <c r="K84" s="22"/>
      <c r="L84" s="22"/>
      <c r="M84" s="22"/>
      <c r="N84" s="22"/>
      <c r="O84" s="22"/>
      <c r="P84" s="22"/>
      <c r="Q84" s="22"/>
      <c r="R84" s="22" t="s">
        <v>131</v>
      </c>
      <c r="S84" s="22"/>
      <c r="T84" s="22"/>
      <c r="U84" s="22"/>
      <c r="V84" s="22"/>
      <c r="W84" s="22"/>
      <c r="X84" s="22"/>
      <c r="Y84" s="22"/>
      <c r="Z84" s="22"/>
      <c r="AA84" s="38" t="s">
        <v>28</v>
      </c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40"/>
      <c r="AM84" s="20" t="s">
        <v>76</v>
      </c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2" t="s">
        <v>57</v>
      </c>
      <c r="BC84" s="22"/>
      <c r="BD84" s="22"/>
      <c r="BE84" s="22"/>
      <c r="BF84" s="22"/>
      <c r="BG84" s="22"/>
      <c r="BH84" s="23" t="s">
        <v>27</v>
      </c>
      <c r="BI84" s="24"/>
      <c r="BJ84" s="24"/>
      <c r="BK84" s="24"/>
      <c r="BL84" s="24"/>
      <c r="BM84" s="24"/>
      <c r="BN84" s="24"/>
      <c r="BO84" s="24"/>
      <c r="BP84" s="25"/>
      <c r="BQ84" s="77">
        <v>500</v>
      </c>
      <c r="BR84" s="78"/>
      <c r="BS84" s="78"/>
      <c r="BT84" s="78"/>
      <c r="BU84" s="78"/>
      <c r="BV84" s="78"/>
      <c r="BW84" s="78"/>
      <c r="BX84" s="78"/>
      <c r="BY84" s="78"/>
      <c r="BZ84" s="78"/>
      <c r="CA84" s="79"/>
      <c r="CB84" s="22" t="s">
        <v>42</v>
      </c>
      <c r="CC84" s="22"/>
      <c r="CD84" s="22"/>
      <c r="CE84" s="22"/>
      <c r="CF84" s="22"/>
      <c r="CG84" s="22"/>
      <c r="CH84" s="23" t="s">
        <v>56</v>
      </c>
      <c r="CI84" s="24"/>
      <c r="CJ84" s="24"/>
      <c r="CK84" s="24"/>
      <c r="CL84" s="24"/>
      <c r="CM84" s="24"/>
      <c r="CN84" s="24"/>
      <c r="CO84" s="24"/>
      <c r="CP84" s="25"/>
      <c r="CQ84" s="80">
        <v>375</v>
      </c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2"/>
      <c r="DE84" s="27" t="s">
        <v>102</v>
      </c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9"/>
      <c r="DR84" s="32" t="s">
        <v>152</v>
      </c>
      <c r="DS84" s="33"/>
      <c r="DT84" s="33"/>
      <c r="DU84" s="33"/>
      <c r="DV84" s="33"/>
      <c r="DW84" s="33"/>
      <c r="DX84" s="33"/>
      <c r="DY84" s="33"/>
      <c r="DZ84" s="33"/>
      <c r="EA84" s="33"/>
      <c r="EB84" s="34"/>
      <c r="EC84" s="23" t="s">
        <v>29</v>
      </c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5"/>
      <c r="EO84" s="35" t="s">
        <v>30</v>
      </c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7"/>
    </row>
    <row r="85" spans="1:161" s="1" customFormat="1" ht="25.5" customHeight="1" x14ac:dyDescent="0.2">
      <c r="A85" s="22" t="s">
        <v>107</v>
      </c>
      <c r="B85" s="22"/>
      <c r="C85" s="22"/>
      <c r="D85" s="22"/>
      <c r="E85" s="22"/>
      <c r="F85" s="22"/>
      <c r="G85" s="22"/>
      <c r="H85" s="22"/>
      <c r="I85" s="22" t="s">
        <v>124</v>
      </c>
      <c r="J85" s="22"/>
      <c r="K85" s="22"/>
      <c r="L85" s="22"/>
      <c r="M85" s="22"/>
      <c r="N85" s="22"/>
      <c r="O85" s="22"/>
      <c r="P85" s="22"/>
      <c r="Q85" s="22"/>
      <c r="R85" s="22" t="s">
        <v>134</v>
      </c>
      <c r="S85" s="22"/>
      <c r="T85" s="22"/>
      <c r="U85" s="22"/>
      <c r="V85" s="22"/>
      <c r="W85" s="22"/>
      <c r="X85" s="22"/>
      <c r="Y85" s="22"/>
      <c r="Z85" s="22"/>
      <c r="AA85" s="38" t="s">
        <v>28</v>
      </c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40"/>
      <c r="AM85" s="20" t="s">
        <v>91</v>
      </c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2" t="s">
        <v>55</v>
      </c>
      <c r="BC85" s="22"/>
      <c r="BD85" s="22"/>
      <c r="BE85" s="22"/>
      <c r="BF85" s="22"/>
      <c r="BG85" s="22"/>
      <c r="BH85" s="20" t="s">
        <v>26</v>
      </c>
      <c r="BI85" s="20"/>
      <c r="BJ85" s="20"/>
      <c r="BK85" s="20"/>
      <c r="BL85" s="20"/>
      <c r="BM85" s="20"/>
      <c r="BN85" s="20"/>
      <c r="BO85" s="20"/>
      <c r="BP85" s="20"/>
      <c r="BQ85" s="21">
        <v>2</v>
      </c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2" t="s">
        <v>42</v>
      </c>
      <c r="CC85" s="22"/>
      <c r="CD85" s="22"/>
      <c r="CE85" s="22"/>
      <c r="CF85" s="22"/>
      <c r="CG85" s="22"/>
      <c r="CH85" s="23" t="s">
        <v>56</v>
      </c>
      <c r="CI85" s="24"/>
      <c r="CJ85" s="24"/>
      <c r="CK85" s="24"/>
      <c r="CL85" s="24"/>
      <c r="CM85" s="24"/>
      <c r="CN85" s="24"/>
      <c r="CO85" s="24"/>
      <c r="CP85" s="25"/>
      <c r="CQ85" s="26">
        <v>300</v>
      </c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7" t="s">
        <v>102</v>
      </c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9"/>
      <c r="DR85" s="32" t="s">
        <v>152</v>
      </c>
      <c r="DS85" s="33"/>
      <c r="DT85" s="33"/>
      <c r="DU85" s="33"/>
      <c r="DV85" s="33"/>
      <c r="DW85" s="33"/>
      <c r="DX85" s="33"/>
      <c r="DY85" s="33"/>
      <c r="DZ85" s="33"/>
      <c r="EA85" s="33"/>
      <c r="EB85" s="34"/>
      <c r="EC85" s="23" t="s">
        <v>29</v>
      </c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5"/>
      <c r="EO85" s="30" t="s">
        <v>144</v>
      </c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</row>
    <row r="86" spans="1:161" s="1" customFormat="1" ht="25.5" customHeight="1" x14ac:dyDescent="0.2">
      <c r="A86" s="22" t="s">
        <v>182</v>
      </c>
      <c r="B86" s="22"/>
      <c r="C86" s="22"/>
      <c r="D86" s="22"/>
      <c r="E86" s="22"/>
      <c r="F86" s="22"/>
      <c r="G86" s="22"/>
      <c r="H86" s="22"/>
      <c r="I86" s="22" t="s">
        <v>124</v>
      </c>
      <c r="J86" s="22"/>
      <c r="K86" s="22"/>
      <c r="L86" s="22"/>
      <c r="M86" s="22"/>
      <c r="N86" s="22"/>
      <c r="O86" s="22"/>
      <c r="P86" s="22"/>
      <c r="Q86" s="22"/>
      <c r="R86" s="22" t="s">
        <v>135</v>
      </c>
      <c r="S86" s="22"/>
      <c r="T86" s="22"/>
      <c r="U86" s="22"/>
      <c r="V86" s="22"/>
      <c r="W86" s="22"/>
      <c r="X86" s="22"/>
      <c r="Y86" s="22"/>
      <c r="Z86" s="22"/>
      <c r="AA86" s="38" t="s">
        <v>28</v>
      </c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40"/>
      <c r="AM86" s="20" t="s">
        <v>92</v>
      </c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2" t="s">
        <v>55</v>
      </c>
      <c r="BC86" s="22"/>
      <c r="BD86" s="22"/>
      <c r="BE86" s="22"/>
      <c r="BF86" s="22"/>
      <c r="BG86" s="22"/>
      <c r="BH86" s="20" t="s">
        <v>26</v>
      </c>
      <c r="BI86" s="20"/>
      <c r="BJ86" s="20"/>
      <c r="BK86" s="20"/>
      <c r="BL86" s="20"/>
      <c r="BM86" s="20"/>
      <c r="BN86" s="20"/>
      <c r="BO86" s="20"/>
      <c r="BP86" s="20"/>
      <c r="BQ86" s="21">
        <v>1</v>
      </c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2" t="s">
        <v>42</v>
      </c>
      <c r="CC86" s="22"/>
      <c r="CD86" s="22"/>
      <c r="CE86" s="22"/>
      <c r="CF86" s="22"/>
      <c r="CG86" s="22"/>
      <c r="CH86" s="23" t="s">
        <v>56</v>
      </c>
      <c r="CI86" s="24"/>
      <c r="CJ86" s="24"/>
      <c r="CK86" s="24"/>
      <c r="CL86" s="24"/>
      <c r="CM86" s="24"/>
      <c r="CN86" s="24"/>
      <c r="CO86" s="24"/>
      <c r="CP86" s="25"/>
      <c r="CQ86" s="26">
        <v>300</v>
      </c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7" t="s">
        <v>102</v>
      </c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9"/>
      <c r="DR86" s="32" t="s">
        <v>152</v>
      </c>
      <c r="DS86" s="33"/>
      <c r="DT86" s="33"/>
      <c r="DU86" s="33"/>
      <c r="DV86" s="33"/>
      <c r="DW86" s="33"/>
      <c r="DX86" s="33"/>
      <c r="DY86" s="33"/>
      <c r="DZ86" s="33"/>
      <c r="EA86" s="33"/>
      <c r="EB86" s="34"/>
      <c r="EC86" s="23" t="s">
        <v>29</v>
      </c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5"/>
      <c r="EO86" s="30" t="s">
        <v>144</v>
      </c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</row>
    <row r="87" spans="1:161" s="1" customFormat="1" ht="25.5" customHeight="1" x14ac:dyDescent="0.2">
      <c r="A87" s="22" t="s">
        <v>108</v>
      </c>
      <c r="B87" s="22"/>
      <c r="C87" s="22"/>
      <c r="D87" s="22"/>
      <c r="E87" s="22"/>
      <c r="F87" s="22"/>
      <c r="G87" s="22"/>
      <c r="H87" s="22"/>
      <c r="I87" s="22" t="s">
        <v>147</v>
      </c>
      <c r="J87" s="22"/>
      <c r="K87" s="22"/>
      <c r="L87" s="22"/>
      <c r="M87" s="22"/>
      <c r="N87" s="22"/>
      <c r="O87" s="22"/>
      <c r="P87" s="22"/>
      <c r="Q87" s="22"/>
      <c r="R87" s="22" t="s">
        <v>138</v>
      </c>
      <c r="S87" s="22"/>
      <c r="T87" s="22"/>
      <c r="U87" s="22"/>
      <c r="V87" s="22"/>
      <c r="W87" s="22"/>
      <c r="X87" s="22"/>
      <c r="Y87" s="22"/>
      <c r="Z87" s="22"/>
      <c r="AA87" s="38" t="s">
        <v>28</v>
      </c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40"/>
      <c r="AM87" s="20" t="s">
        <v>194</v>
      </c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2" t="s">
        <v>55</v>
      </c>
      <c r="BC87" s="22"/>
      <c r="BD87" s="22"/>
      <c r="BE87" s="22"/>
      <c r="BF87" s="22"/>
      <c r="BG87" s="22"/>
      <c r="BH87" s="20" t="s">
        <v>26</v>
      </c>
      <c r="BI87" s="20"/>
      <c r="BJ87" s="20"/>
      <c r="BK87" s="20"/>
      <c r="BL87" s="20"/>
      <c r="BM87" s="20"/>
      <c r="BN87" s="20"/>
      <c r="BO87" s="20"/>
      <c r="BP87" s="20"/>
      <c r="BQ87" s="21">
        <f>20+15+20</f>
        <v>55</v>
      </c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2" t="s">
        <v>42</v>
      </c>
      <c r="CC87" s="22"/>
      <c r="CD87" s="22"/>
      <c r="CE87" s="22"/>
      <c r="CF87" s="22"/>
      <c r="CG87" s="22"/>
      <c r="CH87" s="23" t="s">
        <v>56</v>
      </c>
      <c r="CI87" s="24"/>
      <c r="CJ87" s="24"/>
      <c r="CK87" s="24"/>
      <c r="CL87" s="24"/>
      <c r="CM87" s="24"/>
      <c r="CN87" s="24"/>
      <c r="CO87" s="24"/>
      <c r="CP87" s="25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7" t="s">
        <v>102</v>
      </c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9"/>
      <c r="DR87" s="32" t="s">
        <v>152</v>
      </c>
      <c r="DS87" s="33"/>
      <c r="DT87" s="33"/>
      <c r="DU87" s="33"/>
      <c r="DV87" s="33"/>
      <c r="DW87" s="33"/>
      <c r="DX87" s="33"/>
      <c r="DY87" s="33"/>
      <c r="DZ87" s="33"/>
      <c r="EA87" s="33"/>
      <c r="EB87" s="34"/>
      <c r="EC87" s="23" t="s">
        <v>29</v>
      </c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5"/>
      <c r="EO87" s="35" t="s">
        <v>30</v>
      </c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7"/>
    </row>
    <row r="88" spans="1:161" s="1" customFormat="1" ht="25.5" customHeight="1" x14ac:dyDescent="0.2">
      <c r="A88" s="22" t="s">
        <v>109</v>
      </c>
      <c r="B88" s="22"/>
      <c r="C88" s="22"/>
      <c r="D88" s="22"/>
      <c r="E88" s="22"/>
      <c r="F88" s="22"/>
      <c r="G88" s="22"/>
      <c r="H88" s="22"/>
      <c r="I88" s="22" t="s">
        <v>124</v>
      </c>
      <c r="J88" s="22"/>
      <c r="K88" s="22"/>
      <c r="L88" s="22"/>
      <c r="M88" s="22"/>
      <c r="N88" s="22"/>
      <c r="O88" s="22"/>
      <c r="P88" s="22"/>
      <c r="Q88" s="22"/>
      <c r="R88" s="22" t="s">
        <v>134</v>
      </c>
      <c r="S88" s="22"/>
      <c r="T88" s="22"/>
      <c r="U88" s="22"/>
      <c r="V88" s="22"/>
      <c r="W88" s="22"/>
      <c r="X88" s="22"/>
      <c r="Y88" s="22"/>
      <c r="Z88" s="22"/>
      <c r="AA88" s="31" t="s">
        <v>28</v>
      </c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20" t="s">
        <v>91</v>
      </c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2" t="s">
        <v>55</v>
      </c>
      <c r="BC88" s="22"/>
      <c r="BD88" s="22"/>
      <c r="BE88" s="22"/>
      <c r="BF88" s="22"/>
      <c r="BG88" s="22"/>
      <c r="BH88" s="20" t="s">
        <v>26</v>
      </c>
      <c r="BI88" s="20"/>
      <c r="BJ88" s="20"/>
      <c r="BK88" s="20"/>
      <c r="BL88" s="20"/>
      <c r="BM88" s="20"/>
      <c r="BN88" s="20"/>
      <c r="BO88" s="20"/>
      <c r="BP88" s="20"/>
      <c r="BQ88" s="21">
        <v>2</v>
      </c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2" t="s">
        <v>42</v>
      </c>
      <c r="CC88" s="22"/>
      <c r="CD88" s="22"/>
      <c r="CE88" s="22"/>
      <c r="CF88" s="22"/>
      <c r="CG88" s="22"/>
      <c r="CH88" s="23" t="s">
        <v>56</v>
      </c>
      <c r="CI88" s="24"/>
      <c r="CJ88" s="24"/>
      <c r="CK88" s="24"/>
      <c r="CL88" s="24"/>
      <c r="CM88" s="24"/>
      <c r="CN88" s="24"/>
      <c r="CO88" s="24"/>
      <c r="CP88" s="25"/>
      <c r="CQ88" s="26">
        <v>300</v>
      </c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7" t="s">
        <v>102</v>
      </c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9"/>
      <c r="DR88" s="32" t="s">
        <v>152</v>
      </c>
      <c r="DS88" s="33"/>
      <c r="DT88" s="33"/>
      <c r="DU88" s="33"/>
      <c r="DV88" s="33"/>
      <c r="DW88" s="33"/>
      <c r="DX88" s="33"/>
      <c r="DY88" s="33"/>
      <c r="DZ88" s="33"/>
      <c r="EA88" s="33"/>
      <c r="EB88" s="34"/>
      <c r="EC88" s="20" t="s">
        <v>29</v>
      </c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30" t="s">
        <v>144</v>
      </c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</row>
    <row r="89" spans="1:161" s="1" customFormat="1" ht="25.5" customHeight="1" x14ac:dyDescent="0.2">
      <c r="A89" s="22" t="s">
        <v>110</v>
      </c>
      <c r="B89" s="22"/>
      <c r="C89" s="22"/>
      <c r="D89" s="22"/>
      <c r="E89" s="22"/>
      <c r="F89" s="22"/>
      <c r="G89" s="22"/>
      <c r="H89" s="22"/>
      <c r="I89" s="22" t="s">
        <v>124</v>
      </c>
      <c r="J89" s="22"/>
      <c r="K89" s="22"/>
      <c r="L89" s="22"/>
      <c r="M89" s="22"/>
      <c r="N89" s="22"/>
      <c r="O89" s="22"/>
      <c r="P89" s="22"/>
      <c r="Q89" s="22"/>
      <c r="R89" s="22" t="s">
        <v>134</v>
      </c>
      <c r="S89" s="22"/>
      <c r="T89" s="22"/>
      <c r="U89" s="22"/>
      <c r="V89" s="22"/>
      <c r="W89" s="22"/>
      <c r="X89" s="22"/>
      <c r="Y89" s="22"/>
      <c r="Z89" s="22"/>
      <c r="AA89" s="31" t="s">
        <v>28</v>
      </c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20" t="s">
        <v>93</v>
      </c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2" t="s">
        <v>55</v>
      </c>
      <c r="BC89" s="22"/>
      <c r="BD89" s="22"/>
      <c r="BE89" s="22"/>
      <c r="BF89" s="22"/>
      <c r="BG89" s="22"/>
      <c r="BH89" s="20" t="s">
        <v>26</v>
      </c>
      <c r="BI89" s="20"/>
      <c r="BJ89" s="20"/>
      <c r="BK89" s="20"/>
      <c r="BL89" s="20"/>
      <c r="BM89" s="20"/>
      <c r="BN89" s="20"/>
      <c r="BO89" s="20"/>
      <c r="BP89" s="20"/>
      <c r="BQ89" s="21">
        <v>1</v>
      </c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2" t="s">
        <v>42</v>
      </c>
      <c r="CC89" s="22"/>
      <c r="CD89" s="22"/>
      <c r="CE89" s="22"/>
      <c r="CF89" s="22"/>
      <c r="CG89" s="22"/>
      <c r="CH89" s="23" t="s">
        <v>56</v>
      </c>
      <c r="CI89" s="24"/>
      <c r="CJ89" s="24"/>
      <c r="CK89" s="24"/>
      <c r="CL89" s="24"/>
      <c r="CM89" s="24"/>
      <c r="CN89" s="24"/>
      <c r="CO89" s="24"/>
      <c r="CP89" s="25"/>
      <c r="CQ89" s="26">
        <v>300</v>
      </c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7" t="s">
        <v>102</v>
      </c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9"/>
      <c r="DR89" s="32" t="s">
        <v>152</v>
      </c>
      <c r="DS89" s="33"/>
      <c r="DT89" s="33"/>
      <c r="DU89" s="33"/>
      <c r="DV89" s="33"/>
      <c r="DW89" s="33"/>
      <c r="DX89" s="33"/>
      <c r="DY89" s="33"/>
      <c r="DZ89" s="33"/>
      <c r="EA89" s="33"/>
      <c r="EB89" s="34"/>
      <c r="EC89" s="20" t="s">
        <v>29</v>
      </c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30" t="s">
        <v>144</v>
      </c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</row>
    <row r="90" spans="1:161" s="1" customFormat="1" ht="25.5" customHeight="1" x14ac:dyDescent="0.2">
      <c r="A90" s="22" t="s">
        <v>111</v>
      </c>
      <c r="B90" s="22"/>
      <c r="C90" s="22"/>
      <c r="D90" s="22"/>
      <c r="E90" s="22"/>
      <c r="F90" s="22"/>
      <c r="G90" s="22"/>
      <c r="H90" s="22"/>
      <c r="I90" s="22" t="s">
        <v>124</v>
      </c>
      <c r="J90" s="22"/>
      <c r="K90" s="22"/>
      <c r="L90" s="22"/>
      <c r="M90" s="22"/>
      <c r="N90" s="22"/>
      <c r="O90" s="22"/>
      <c r="P90" s="22"/>
      <c r="Q90" s="22"/>
      <c r="R90" s="22" t="s">
        <v>135</v>
      </c>
      <c r="S90" s="22"/>
      <c r="T90" s="22"/>
      <c r="U90" s="22"/>
      <c r="V90" s="22"/>
      <c r="W90" s="22"/>
      <c r="X90" s="22"/>
      <c r="Y90" s="22"/>
      <c r="Z90" s="22"/>
      <c r="AA90" s="31" t="s">
        <v>28</v>
      </c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20" t="s">
        <v>94</v>
      </c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2" t="s">
        <v>55</v>
      </c>
      <c r="BC90" s="22"/>
      <c r="BD90" s="22"/>
      <c r="BE90" s="22"/>
      <c r="BF90" s="22"/>
      <c r="BG90" s="22"/>
      <c r="BH90" s="20" t="s">
        <v>26</v>
      </c>
      <c r="BI90" s="20"/>
      <c r="BJ90" s="20"/>
      <c r="BK90" s="20"/>
      <c r="BL90" s="20"/>
      <c r="BM90" s="20"/>
      <c r="BN90" s="20"/>
      <c r="BO90" s="20"/>
      <c r="BP90" s="20"/>
      <c r="BQ90" s="21">
        <v>1</v>
      </c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2" t="s">
        <v>42</v>
      </c>
      <c r="CC90" s="22"/>
      <c r="CD90" s="22"/>
      <c r="CE90" s="22"/>
      <c r="CF90" s="22"/>
      <c r="CG90" s="22"/>
      <c r="CH90" s="23" t="s">
        <v>56</v>
      </c>
      <c r="CI90" s="24"/>
      <c r="CJ90" s="24"/>
      <c r="CK90" s="24"/>
      <c r="CL90" s="24"/>
      <c r="CM90" s="24"/>
      <c r="CN90" s="24"/>
      <c r="CO90" s="24"/>
      <c r="CP90" s="25"/>
      <c r="CQ90" s="26">
        <v>400</v>
      </c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7" t="s">
        <v>102</v>
      </c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9"/>
      <c r="DR90" s="32" t="s">
        <v>152</v>
      </c>
      <c r="DS90" s="33"/>
      <c r="DT90" s="33"/>
      <c r="DU90" s="33"/>
      <c r="DV90" s="33"/>
      <c r="DW90" s="33"/>
      <c r="DX90" s="33"/>
      <c r="DY90" s="33"/>
      <c r="DZ90" s="33"/>
      <c r="EA90" s="33"/>
      <c r="EB90" s="34"/>
      <c r="EC90" s="20" t="s">
        <v>29</v>
      </c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30" t="s">
        <v>144</v>
      </c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1" customFormat="1" ht="25.5" customHeight="1" x14ac:dyDescent="0.2">
      <c r="A91" s="22" t="s">
        <v>112</v>
      </c>
      <c r="B91" s="22"/>
      <c r="C91" s="22"/>
      <c r="D91" s="22"/>
      <c r="E91" s="22"/>
      <c r="F91" s="22"/>
      <c r="G91" s="22"/>
      <c r="H91" s="22"/>
      <c r="I91" s="22" t="s">
        <v>125</v>
      </c>
      <c r="J91" s="22"/>
      <c r="K91" s="22"/>
      <c r="L91" s="22"/>
      <c r="M91" s="22"/>
      <c r="N91" s="22"/>
      <c r="O91" s="22"/>
      <c r="P91" s="22"/>
      <c r="Q91" s="22"/>
      <c r="R91" s="22" t="s">
        <v>136</v>
      </c>
      <c r="S91" s="22"/>
      <c r="T91" s="22"/>
      <c r="U91" s="22"/>
      <c r="V91" s="22"/>
      <c r="W91" s="22"/>
      <c r="X91" s="22"/>
      <c r="Y91" s="22"/>
      <c r="Z91" s="22"/>
      <c r="AA91" s="31" t="s">
        <v>28</v>
      </c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20" t="s">
        <v>95</v>
      </c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2" t="s">
        <v>55</v>
      </c>
      <c r="BC91" s="22"/>
      <c r="BD91" s="22"/>
      <c r="BE91" s="22"/>
      <c r="BF91" s="22"/>
      <c r="BG91" s="22"/>
      <c r="BH91" s="20" t="s">
        <v>26</v>
      </c>
      <c r="BI91" s="20"/>
      <c r="BJ91" s="20"/>
      <c r="BK91" s="20"/>
      <c r="BL91" s="20"/>
      <c r="BM91" s="20"/>
      <c r="BN91" s="20"/>
      <c r="BO91" s="20"/>
      <c r="BP91" s="20"/>
      <c r="BQ91" s="21">
        <v>1</v>
      </c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2" t="s">
        <v>42</v>
      </c>
      <c r="CC91" s="22"/>
      <c r="CD91" s="22"/>
      <c r="CE91" s="22"/>
      <c r="CF91" s="22"/>
      <c r="CG91" s="22"/>
      <c r="CH91" s="23" t="s">
        <v>56</v>
      </c>
      <c r="CI91" s="24"/>
      <c r="CJ91" s="24"/>
      <c r="CK91" s="24"/>
      <c r="CL91" s="24"/>
      <c r="CM91" s="24"/>
      <c r="CN91" s="24"/>
      <c r="CO91" s="24"/>
      <c r="CP91" s="25"/>
      <c r="CQ91" s="26">
        <v>300</v>
      </c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7" t="s">
        <v>102</v>
      </c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9"/>
      <c r="DR91" s="32" t="s">
        <v>152</v>
      </c>
      <c r="DS91" s="33"/>
      <c r="DT91" s="33"/>
      <c r="DU91" s="33"/>
      <c r="DV91" s="33"/>
      <c r="DW91" s="33"/>
      <c r="DX91" s="33"/>
      <c r="DY91" s="33"/>
      <c r="DZ91" s="33"/>
      <c r="EA91" s="33"/>
      <c r="EB91" s="34"/>
      <c r="EC91" s="20" t="s">
        <v>29</v>
      </c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30" t="s">
        <v>144</v>
      </c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1" customFormat="1" ht="25.5" customHeight="1" x14ac:dyDescent="0.2">
      <c r="A92" s="22" t="s">
        <v>113</v>
      </c>
      <c r="B92" s="22"/>
      <c r="C92" s="22"/>
      <c r="D92" s="22"/>
      <c r="E92" s="22"/>
      <c r="F92" s="22"/>
      <c r="G92" s="22"/>
      <c r="H92" s="22"/>
      <c r="I92" s="22" t="s">
        <v>124</v>
      </c>
      <c r="J92" s="22"/>
      <c r="K92" s="22"/>
      <c r="L92" s="22"/>
      <c r="M92" s="22"/>
      <c r="N92" s="22"/>
      <c r="O92" s="22"/>
      <c r="P92" s="22"/>
      <c r="Q92" s="22"/>
      <c r="R92" s="22" t="s">
        <v>135</v>
      </c>
      <c r="S92" s="22"/>
      <c r="T92" s="22"/>
      <c r="U92" s="22"/>
      <c r="V92" s="22"/>
      <c r="W92" s="22"/>
      <c r="X92" s="22"/>
      <c r="Y92" s="22"/>
      <c r="Z92" s="22"/>
      <c r="AA92" s="31" t="s">
        <v>28</v>
      </c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20" t="s">
        <v>195</v>
      </c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2" t="s">
        <v>55</v>
      </c>
      <c r="BC92" s="22"/>
      <c r="BD92" s="22"/>
      <c r="BE92" s="22"/>
      <c r="BF92" s="22"/>
      <c r="BG92" s="22"/>
      <c r="BH92" s="20" t="s">
        <v>26</v>
      </c>
      <c r="BI92" s="20"/>
      <c r="BJ92" s="20"/>
      <c r="BK92" s="20"/>
      <c r="BL92" s="20"/>
      <c r="BM92" s="20"/>
      <c r="BN92" s="20"/>
      <c r="BO92" s="20"/>
      <c r="BP92" s="20"/>
      <c r="BQ92" s="21">
        <v>1</v>
      </c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2" t="s">
        <v>42</v>
      </c>
      <c r="CC92" s="22"/>
      <c r="CD92" s="22"/>
      <c r="CE92" s="22"/>
      <c r="CF92" s="22"/>
      <c r="CG92" s="22"/>
      <c r="CH92" s="23" t="s">
        <v>56</v>
      </c>
      <c r="CI92" s="24"/>
      <c r="CJ92" s="24"/>
      <c r="CK92" s="24"/>
      <c r="CL92" s="24"/>
      <c r="CM92" s="24"/>
      <c r="CN92" s="24"/>
      <c r="CO92" s="24"/>
      <c r="CP92" s="25"/>
      <c r="CQ92" s="26">
        <v>250</v>
      </c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7" t="s">
        <v>102</v>
      </c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9"/>
      <c r="DR92" s="32" t="s">
        <v>152</v>
      </c>
      <c r="DS92" s="33"/>
      <c r="DT92" s="33"/>
      <c r="DU92" s="33"/>
      <c r="DV92" s="33"/>
      <c r="DW92" s="33"/>
      <c r="DX92" s="33"/>
      <c r="DY92" s="33"/>
      <c r="DZ92" s="33"/>
      <c r="EA92" s="33"/>
      <c r="EB92" s="34"/>
      <c r="EC92" s="20" t="s">
        <v>29</v>
      </c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30" t="s">
        <v>144</v>
      </c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</row>
    <row r="93" spans="1:161" s="1" customFormat="1" ht="25.5" customHeight="1" x14ac:dyDescent="0.2">
      <c r="A93" s="22" t="s">
        <v>191</v>
      </c>
      <c r="B93" s="22"/>
      <c r="C93" s="22"/>
      <c r="D93" s="22"/>
      <c r="E93" s="22"/>
      <c r="F93" s="22"/>
      <c r="G93" s="22"/>
      <c r="H93" s="22"/>
      <c r="I93" s="22" t="s">
        <v>119</v>
      </c>
      <c r="J93" s="22"/>
      <c r="K93" s="22"/>
      <c r="L93" s="22"/>
      <c r="M93" s="22"/>
      <c r="N93" s="22"/>
      <c r="O93" s="22"/>
      <c r="P93" s="22"/>
      <c r="Q93" s="22"/>
      <c r="R93" s="22" t="s">
        <v>131</v>
      </c>
      <c r="S93" s="22"/>
      <c r="T93" s="22"/>
      <c r="U93" s="22"/>
      <c r="V93" s="22"/>
      <c r="W93" s="22"/>
      <c r="X93" s="22"/>
      <c r="Y93" s="22"/>
      <c r="Z93" s="22"/>
      <c r="AA93" s="38" t="s">
        <v>28</v>
      </c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40"/>
      <c r="AM93" s="20" t="s">
        <v>76</v>
      </c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2" t="s">
        <v>57</v>
      </c>
      <c r="BC93" s="22"/>
      <c r="BD93" s="22"/>
      <c r="BE93" s="22"/>
      <c r="BF93" s="22"/>
      <c r="BG93" s="22"/>
      <c r="BH93" s="23" t="s">
        <v>27</v>
      </c>
      <c r="BI93" s="24"/>
      <c r="BJ93" s="24"/>
      <c r="BK93" s="24"/>
      <c r="BL93" s="24"/>
      <c r="BM93" s="24"/>
      <c r="BN93" s="24"/>
      <c r="BO93" s="24"/>
      <c r="BP93" s="25"/>
      <c r="BQ93" s="77">
        <v>500</v>
      </c>
      <c r="BR93" s="78"/>
      <c r="BS93" s="78"/>
      <c r="BT93" s="78"/>
      <c r="BU93" s="78"/>
      <c r="BV93" s="78"/>
      <c r="BW93" s="78"/>
      <c r="BX93" s="78"/>
      <c r="BY93" s="78"/>
      <c r="BZ93" s="78"/>
      <c r="CA93" s="79"/>
      <c r="CB93" s="22" t="s">
        <v>42</v>
      </c>
      <c r="CC93" s="22"/>
      <c r="CD93" s="22"/>
      <c r="CE93" s="22"/>
      <c r="CF93" s="22"/>
      <c r="CG93" s="22"/>
      <c r="CH93" s="23" t="s">
        <v>56</v>
      </c>
      <c r="CI93" s="24"/>
      <c r="CJ93" s="24"/>
      <c r="CK93" s="24"/>
      <c r="CL93" s="24"/>
      <c r="CM93" s="24"/>
      <c r="CN93" s="24"/>
      <c r="CO93" s="24"/>
      <c r="CP93" s="25"/>
      <c r="CQ93" s="80">
        <v>375</v>
      </c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2"/>
      <c r="DE93" s="27" t="s">
        <v>102</v>
      </c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9"/>
      <c r="DR93" s="32" t="s">
        <v>152</v>
      </c>
      <c r="DS93" s="33"/>
      <c r="DT93" s="33"/>
      <c r="DU93" s="33"/>
      <c r="DV93" s="33"/>
      <c r="DW93" s="33"/>
      <c r="DX93" s="33"/>
      <c r="DY93" s="33"/>
      <c r="DZ93" s="33"/>
      <c r="EA93" s="33"/>
      <c r="EB93" s="34"/>
      <c r="EC93" s="23" t="s">
        <v>29</v>
      </c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5"/>
      <c r="EO93" s="35" t="s">
        <v>30</v>
      </c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7"/>
    </row>
    <row r="94" spans="1:161" s="1" customFormat="1" ht="12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2"/>
      <c r="BC94" s="2"/>
      <c r="BD94" s="2"/>
      <c r="BE94" s="2"/>
      <c r="BF94" s="2"/>
      <c r="BG94" s="2"/>
      <c r="BH94" s="3"/>
      <c r="BI94" s="3"/>
      <c r="BJ94" s="3"/>
      <c r="BK94" s="3"/>
      <c r="BL94" s="3"/>
      <c r="BM94" s="3"/>
      <c r="BN94" s="3"/>
      <c r="BO94" s="3"/>
      <c r="BP94" s="3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2"/>
      <c r="CC94" s="2"/>
      <c r="CD94" s="2"/>
      <c r="CE94" s="2"/>
      <c r="CF94" s="2"/>
      <c r="CG94" s="2"/>
      <c r="CH94" s="3"/>
      <c r="CI94" s="3"/>
      <c r="CJ94" s="3"/>
      <c r="CK94" s="3"/>
      <c r="CL94" s="3"/>
      <c r="CM94" s="3"/>
      <c r="CN94" s="3"/>
      <c r="CO94" s="3"/>
      <c r="CP94" s="3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</row>
    <row r="95" spans="1:161" x14ac:dyDescent="0.2">
      <c r="A95" s="6"/>
      <c r="B95" s="88" t="s">
        <v>101</v>
      </c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6"/>
      <c r="CG95" s="6"/>
      <c r="CH95" s="7"/>
      <c r="CI95" s="7"/>
      <c r="CJ95" s="7"/>
      <c r="CK95" s="7"/>
      <c r="CL95" s="7"/>
      <c r="CM95" s="7"/>
      <c r="CN95" s="7"/>
      <c r="CO95" s="7"/>
      <c r="CP95" s="7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9"/>
      <c r="DE95" s="6"/>
      <c r="DF95" s="6"/>
      <c r="DG95" s="6"/>
      <c r="DH95" s="6"/>
      <c r="DI95" s="6"/>
      <c r="DJ95" s="6"/>
      <c r="DK95" s="88" t="s">
        <v>269</v>
      </c>
      <c r="DL95" s="88"/>
      <c r="DM95" s="88"/>
      <c r="DN95" s="88"/>
      <c r="DO95" s="88"/>
      <c r="DP95" s="88"/>
      <c r="DQ95" s="88"/>
      <c r="DR95" s="88"/>
      <c r="DS95" s="88"/>
      <c r="DT95" s="88"/>
      <c r="DU95" s="88"/>
      <c r="DV95" s="88"/>
      <c r="DW95" s="88"/>
      <c r="DX95" s="88"/>
      <c r="DY95" s="88"/>
      <c r="DZ95" s="88"/>
      <c r="EA95" s="88"/>
      <c r="EB95" s="88"/>
      <c r="EC95" s="88"/>
      <c r="ED95" s="88"/>
      <c r="EE95" s="88"/>
      <c r="EF95" s="88"/>
      <c r="EG95" s="88"/>
      <c r="EH95" s="88"/>
      <c r="EI95" s="88"/>
      <c r="EJ95" s="88"/>
      <c r="EK95" s="88"/>
      <c r="EL95" s="88"/>
      <c r="EM95" s="88"/>
      <c r="EN95" s="88"/>
      <c r="EO95" s="88"/>
      <c r="EP95" s="88"/>
      <c r="EQ95" s="88"/>
      <c r="ER95" s="88"/>
      <c r="ES95" s="88"/>
      <c r="ET95" s="88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</row>
    <row r="96" spans="1:161" s="17" customFormat="1" ht="13.5" customHeight="1" x14ac:dyDescent="0.2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H96" s="87" t="s">
        <v>58</v>
      </c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</row>
    <row r="97" spans="1:150" s="13" customFormat="1" ht="18" customHeight="1" x14ac:dyDescent="0.25">
      <c r="A97" s="6"/>
      <c r="B97" s="88" t="s">
        <v>100</v>
      </c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6"/>
      <c r="CG97" s="6"/>
      <c r="CH97" s="7"/>
      <c r="CI97" s="7"/>
      <c r="CJ97" s="7"/>
      <c r="CK97" s="7"/>
      <c r="CL97" s="7"/>
      <c r="CM97" s="7"/>
      <c r="CN97" s="7"/>
      <c r="CO97" s="7"/>
      <c r="CP97" s="7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9"/>
      <c r="DE97" s="6"/>
      <c r="DF97" s="6"/>
      <c r="DG97" s="6"/>
      <c r="DH97" s="6"/>
      <c r="DI97" s="6"/>
      <c r="DJ97" s="6"/>
      <c r="DK97" s="90" t="str">
        <f>DK95</f>
        <v>25 декабря   2013г.</v>
      </c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</row>
    <row r="98" spans="1:150" x14ac:dyDescent="0.2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17"/>
      <c r="CF98" s="17"/>
      <c r="CG98" s="17"/>
      <c r="CH98" s="87" t="s">
        <v>58</v>
      </c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17"/>
      <c r="DF98" s="17"/>
      <c r="DG98" s="17"/>
      <c r="DH98" s="17"/>
      <c r="DI98" s="17"/>
      <c r="DJ98" s="1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17"/>
    </row>
    <row r="99" spans="1:150" x14ac:dyDescent="0.2">
      <c r="A99" s="6"/>
      <c r="B99" s="88" t="s">
        <v>225</v>
      </c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9"/>
      <c r="CF99" s="6"/>
      <c r="CG99" s="6"/>
      <c r="CH99" s="7"/>
      <c r="CI99" s="7"/>
      <c r="CJ99" s="7"/>
      <c r="CK99" s="7"/>
      <c r="CL99" s="7"/>
      <c r="CM99" s="7"/>
      <c r="CN99" s="7"/>
      <c r="CO99" s="7"/>
      <c r="CP99" s="7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9"/>
      <c r="DE99" s="6"/>
      <c r="DF99" s="6"/>
      <c r="DG99" s="6"/>
      <c r="DH99" s="6"/>
      <c r="DI99" s="6"/>
      <c r="DJ99" s="6"/>
      <c r="DK99" s="90" t="str">
        <f>DK95</f>
        <v>25 декабря   2013г.</v>
      </c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90"/>
      <c r="EM99" s="90"/>
      <c r="EN99" s="90"/>
      <c r="EO99" s="90"/>
      <c r="EP99" s="90"/>
      <c r="EQ99" s="90"/>
      <c r="ER99" s="90"/>
      <c r="ES99" s="90"/>
      <c r="ET99" s="90"/>
    </row>
    <row r="100" spans="1:150" x14ac:dyDescent="0.2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6"/>
      <c r="CF100" s="6"/>
      <c r="CG100" s="6"/>
      <c r="CH100" s="87" t="s">
        <v>58</v>
      </c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6"/>
      <c r="DF100" s="6"/>
      <c r="DG100" s="6"/>
      <c r="DH100" s="6"/>
      <c r="DI100" s="6"/>
      <c r="DJ100" s="6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</row>
    <row r="101" spans="1:150" ht="18.75" customHeight="1" x14ac:dyDescent="0.2">
      <c r="A101" s="6"/>
      <c r="B101" s="88" t="s">
        <v>62</v>
      </c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6"/>
      <c r="CG101" s="6"/>
      <c r="CH101" s="7"/>
      <c r="CI101" s="7"/>
      <c r="CJ101" s="7"/>
      <c r="CK101" s="7"/>
      <c r="CL101" s="7"/>
      <c r="CM101" s="7"/>
      <c r="CN101" s="7"/>
      <c r="CO101" s="7"/>
      <c r="CP101" s="7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9"/>
      <c r="DE101" s="6"/>
      <c r="DF101" s="6"/>
      <c r="DG101" s="6"/>
      <c r="DH101" s="6"/>
      <c r="DI101" s="6"/>
      <c r="DJ101" s="6"/>
      <c r="DK101" s="90" t="str">
        <f>DK95</f>
        <v>25 декабря   2013г.</v>
      </c>
      <c r="DL101" s="90"/>
      <c r="DM101" s="90"/>
      <c r="DN101" s="90"/>
      <c r="DO101" s="90"/>
      <c r="DP101" s="90"/>
      <c r="DQ101" s="90"/>
      <c r="DR101" s="90"/>
      <c r="DS101" s="90"/>
      <c r="DT101" s="90"/>
      <c r="DU101" s="90"/>
      <c r="DV101" s="90"/>
      <c r="DW101" s="90"/>
      <c r="DX101" s="90"/>
      <c r="DY101" s="90"/>
      <c r="DZ101" s="90"/>
      <c r="EA101" s="90"/>
      <c r="EB101" s="90"/>
      <c r="EC101" s="90"/>
      <c r="ED101" s="90"/>
      <c r="EE101" s="90"/>
      <c r="EF101" s="90"/>
      <c r="EG101" s="90"/>
      <c r="EH101" s="90"/>
      <c r="EI101" s="90"/>
      <c r="EJ101" s="90"/>
      <c r="EK101" s="90"/>
      <c r="EL101" s="90"/>
      <c r="EM101" s="90"/>
      <c r="EN101" s="90"/>
      <c r="EO101" s="90"/>
      <c r="EP101" s="90"/>
      <c r="EQ101" s="90"/>
      <c r="ER101" s="90"/>
      <c r="ES101" s="90"/>
      <c r="ET101" s="90"/>
    </row>
    <row r="102" spans="1:150" x14ac:dyDescent="0.2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17"/>
      <c r="CF102" s="17"/>
      <c r="CG102" s="17"/>
      <c r="CH102" s="87" t="s">
        <v>58</v>
      </c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17"/>
      <c r="DF102" s="17"/>
      <c r="DG102" s="17"/>
      <c r="DH102" s="17"/>
      <c r="DI102" s="17"/>
      <c r="DJ102" s="17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18"/>
    </row>
  </sheetData>
  <mergeCells count="1112">
    <mergeCell ref="CH78:CP78"/>
    <mergeCell ref="CQ78:DD78"/>
    <mergeCell ref="DE78:DQ78"/>
    <mergeCell ref="DR78:EB78"/>
    <mergeCell ref="EC78:EN78"/>
    <mergeCell ref="EO78:FE78"/>
    <mergeCell ref="EO77:FE77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CB78:CG78"/>
    <mergeCell ref="CB77:CG77"/>
    <mergeCell ref="CH77:CP77"/>
    <mergeCell ref="CQ77:DD77"/>
    <mergeCell ref="DE77:DQ77"/>
    <mergeCell ref="DR77:EB77"/>
    <mergeCell ref="EC77:EN77"/>
    <mergeCell ref="EC76:EN76"/>
    <mergeCell ref="EO76:FE76"/>
    <mergeCell ref="A77:H77"/>
    <mergeCell ref="I77:Q77"/>
    <mergeCell ref="R77:Z77"/>
    <mergeCell ref="AA77:AL77"/>
    <mergeCell ref="AM77:BA77"/>
    <mergeCell ref="BB77:BG77"/>
    <mergeCell ref="BH77:BP77"/>
    <mergeCell ref="BQ77:CA77"/>
    <mergeCell ref="BQ76:CA76"/>
    <mergeCell ref="CB76:CG76"/>
    <mergeCell ref="CH76:CP76"/>
    <mergeCell ref="CQ76:DD76"/>
    <mergeCell ref="DE76:DQ76"/>
    <mergeCell ref="DR76:EB76"/>
    <mergeCell ref="DR75:EB75"/>
    <mergeCell ref="EC75:EN75"/>
    <mergeCell ref="EO75:FE75"/>
    <mergeCell ref="A76:H76"/>
    <mergeCell ref="I76:Q76"/>
    <mergeCell ref="R76:Z76"/>
    <mergeCell ref="AA76:AL76"/>
    <mergeCell ref="AM76:BA76"/>
    <mergeCell ref="BB76:BG76"/>
    <mergeCell ref="BH76:BP76"/>
    <mergeCell ref="BH75:BP75"/>
    <mergeCell ref="BQ75:CA75"/>
    <mergeCell ref="CB75:CG75"/>
    <mergeCell ref="CH75:CP75"/>
    <mergeCell ref="CQ75:DD75"/>
    <mergeCell ref="DE75:DQ75"/>
    <mergeCell ref="A75:H75"/>
    <mergeCell ref="I75:Q75"/>
    <mergeCell ref="R75:Z75"/>
    <mergeCell ref="AA75:AL75"/>
    <mergeCell ref="AM75:BA75"/>
    <mergeCell ref="BB75:BG75"/>
    <mergeCell ref="CH74:CP74"/>
    <mergeCell ref="CQ74:DD74"/>
    <mergeCell ref="DE74:DQ74"/>
    <mergeCell ref="DR74:EB74"/>
    <mergeCell ref="EC74:EN74"/>
    <mergeCell ref="EO74:FE74"/>
    <mergeCell ref="EO73:FE73"/>
    <mergeCell ref="A74:H74"/>
    <mergeCell ref="I74:Q74"/>
    <mergeCell ref="R74:Z74"/>
    <mergeCell ref="AA74:AL74"/>
    <mergeCell ref="AM74:BA74"/>
    <mergeCell ref="BB74:BG74"/>
    <mergeCell ref="BH74:BP74"/>
    <mergeCell ref="BQ74:CA74"/>
    <mergeCell ref="CB74:CG74"/>
    <mergeCell ref="CB73:CG73"/>
    <mergeCell ref="CH73:CP73"/>
    <mergeCell ref="CQ73:DD73"/>
    <mergeCell ref="DE73:DQ73"/>
    <mergeCell ref="DR73:EB73"/>
    <mergeCell ref="EC73:EN73"/>
    <mergeCell ref="EC72:EN72"/>
    <mergeCell ref="EO72:FE72"/>
    <mergeCell ref="A73:H73"/>
    <mergeCell ref="I73:Q73"/>
    <mergeCell ref="R73:Z73"/>
    <mergeCell ref="AA73:AL73"/>
    <mergeCell ref="AM73:BA73"/>
    <mergeCell ref="BB73:BG73"/>
    <mergeCell ref="BH73:BP73"/>
    <mergeCell ref="BQ73:CA73"/>
    <mergeCell ref="BQ72:CA72"/>
    <mergeCell ref="CB72:CG72"/>
    <mergeCell ref="CH72:CP72"/>
    <mergeCell ref="CQ72:DD72"/>
    <mergeCell ref="DE72:DQ72"/>
    <mergeCell ref="DR72:EB72"/>
    <mergeCell ref="DR71:EB71"/>
    <mergeCell ref="EC71:EN71"/>
    <mergeCell ref="EO71:FE71"/>
    <mergeCell ref="A72:H72"/>
    <mergeCell ref="I72:Q72"/>
    <mergeCell ref="R72:Z72"/>
    <mergeCell ref="AA72:AL72"/>
    <mergeCell ref="AM72:BA72"/>
    <mergeCell ref="BB72:BG72"/>
    <mergeCell ref="BH72:BP72"/>
    <mergeCell ref="BH71:BP71"/>
    <mergeCell ref="BQ71:CA71"/>
    <mergeCell ref="CB71:CG71"/>
    <mergeCell ref="CH71:CP71"/>
    <mergeCell ref="CQ71:DD71"/>
    <mergeCell ref="DE71:DQ71"/>
    <mergeCell ref="A71:H71"/>
    <mergeCell ref="I71:Q71"/>
    <mergeCell ref="R71:Z71"/>
    <mergeCell ref="AA71:AL71"/>
    <mergeCell ref="AM71:BA71"/>
    <mergeCell ref="BB71:BG71"/>
    <mergeCell ref="CH70:CP70"/>
    <mergeCell ref="CQ70:DD70"/>
    <mergeCell ref="DE70:DQ70"/>
    <mergeCell ref="DR70:EB70"/>
    <mergeCell ref="EC70:EN70"/>
    <mergeCell ref="EO70:FE70"/>
    <mergeCell ref="EO69:FE69"/>
    <mergeCell ref="A70:H70"/>
    <mergeCell ref="I70:Q70"/>
    <mergeCell ref="R70:Z70"/>
    <mergeCell ref="AA70:AL70"/>
    <mergeCell ref="AM70:BA70"/>
    <mergeCell ref="BB70:BG70"/>
    <mergeCell ref="BH70:BP70"/>
    <mergeCell ref="BQ70:CA70"/>
    <mergeCell ref="CB70:CG70"/>
    <mergeCell ref="CB69:CG69"/>
    <mergeCell ref="CH69:CP69"/>
    <mergeCell ref="CQ69:DD69"/>
    <mergeCell ref="DE69:DQ69"/>
    <mergeCell ref="DR69:EB69"/>
    <mergeCell ref="EC69:EN69"/>
    <mergeCell ref="EC68:EN68"/>
    <mergeCell ref="EO68:FE68"/>
    <mergeCell ref="A69:H69"/>
    <mergeCell ref="I69:Q69"/>
    <mergeCell ref="R69:Z69"/>
    <mergeCell ref="AA69:AL69"/>
    <mergeCell ref="AM69:BA69"/>
    <mergeCell ref="BB69:BG69"/>
    <mergeCell ref="BH69:BP69"/>
    <mergeCell ref="BQ69:CA69"/>
    <mergeCell ref="BQ68:CA68"/>
    <mergeCell ref="CB68:CG68"/>
    <mergeCell ref="CH68:CP68"/>
    <mergeCell ref="CQ68:DD68"/>
    <mergeCell ref="DE68:DQ68"/>
    <mergeCell ref="DR68:EB68"/>
    <mergeCell ref="DR67:EB67"/>
    <mergeCell ref="EC67:EN67"/>
    <mergeCell ref="EO67:FE67"/>
    <mergeCell ref="A68:H68"/>
    <mergeCell ref="I68:Q68"/>
    <mergeCell ref="R68:Z68"/>
    <mergeCell ref="AA68:AL68"/>
    <mergeCell ref="AM68:BA68"/>
    <mergeCell ref="BB68:BG68"/>
    <mergeCell ref="BH68:BP68"/>
    <mergeCell ref="BH67:BP67"/>
    <mergeCell ref="BQ67:CA67"/>
    <mergeCell ref="CB67:CG67"/>
    <mergeCell ref="CH67:CP67"/>
    <mergeCell ref="CQ67:DD67"/>
    <mergeCell ref="DE67:DQ67"/>
    <mergeCell ref="A67:H67"/>
    <mergeCell ref="I67:Q67"/>
    <mergeCell ref="R67:Z67"/>
    <mergeCell ref="AA67:AL67"/>
    <mergeCell ref="AM67:BA67"/>
    <mergeCell ref="BB67:BG67"/>
    <mergeCell ref="EC58:EN58"/>
    <mergeCell ref="EO58:FE58"/>
    <mergeCell ref="A100:CD100"/>
    <mergeCell ref="CH100:DD100"/>
    <mergeCell ref="A96:CE96"/>
    <mergeCell ref="A66:H66"/>
    <mergeCell ref="I66:Q66"/>
    <mergeCell ref="R66:Z66"/>
    <mergeCell ref="AA66:AL66"/>
    <mergeCell ref="AM66:BA66"/>
    <mergeCell ref="BQ58:CA58"/>
    <mergeCell ref="CB58:CG58"/>
    <mergeCell ref="CH58:CP58"/>
    <mergeCell ref="CQ58:DD58"/>
    <mergeCell ref="DE58:DQ58"/>
    <mergeCell ref="DR58:EB58"/>
    <mergeCell ref="DR57:EB57"/>
    <mergeCell ref="EC57:EN57"/>
    <mergeCell ref="EO57:FE57"/>
    <mergeCell ref="A58:H58"/>
    <mergeCell ref="I58:Q58"/>
    <mergeCell ref="R58:Z58"/>
    <mergeCell ref="AA58:AL58"/>
    <mergeCell ref="AM58:BA58"/>
    <mergeCell ref="BB58:BG58"/>
    <mergeCell ref="BH58:BP58"/>
    <mergeCell ref="BH57:BP57"/>
    <mergeCell ref="BQ57:CA57"/>
    <mergeCell ref="CB57:CG57"/>
    <mergeCell ref="CH57:CP57"/>
    <mergeCell ref="CQ57:DD57"/>
    <mergeCell ref="DE57:DQ57"/>
    <mergeCell ref="A57:H57"/>
    <mergeCell ref="I57:Q57"/>
    <mergeCell ref="R57:Z57"/>
    <mergeCell ref="AA57:AL57"/>
    <mergeCell ref="AM57:BA57"/>
    <mergeCell ref="BB57:BG57"/>
    <mergeCell ref="CH56:CP56"/>
    <mergeCell ref="CQ56:DD56"/>
    <mergeCell ref="DE56:DQ56"/>
    <mergeCell ref="DR56:EB56"/>
    <mergeCell ref="EC56:EN56"/>
    <mergeCell ref="EO56:FE56"/>
    <mergeCell ref="EO55:FE55"/>
    <mergeCell ref="A56:H56"/>
    <mergeCell ref="I56:Q56"/>
    <mergeCell ref="R56:Z56"/>
    <mergeCell ref="AA56:AL56"/>
    <mergeCell ref="AM56:BA56"/>
    <mergeCell ref="BB56:BG56"/>
    <mergeCell ref="BH56:BP56"/>
    <mergeCell ref="BQ56:CA56"/>
    <mergeCell ref="CB56:CG56"/>
    <mergeCell ref="CB55:CG55"/>
    <mergeCell ref="CH55:CP55"/>
    <mergeCell ref="CQ55:DD55"/>
    <mergeCell ref="DE55:DQ55"/>
    <mergeCell ref="DR55:EB55"/>
    <mergeCell ref="EC55:EN55"/>
    <mergeCell ref="EC54:EN54"/>
    <mergeCell ref="EO54:FE54"/>
    <mergeCell ref="A55:H55"/>
    <mergeCell ref="I55:Q55"/>
    <mergeCell ref="R55:Z55"/>
    <mergeCell ref="AA55:AL55"/>
    <mergeCell ref="AM55:BA55"/>
    <mergeCell ref="BB55:BG55"/>
    <mergeCell ref="BH55:BP55"/>
    <mergeCell ref="BQ55:CA55"/>
    <mergeCell ref="BQ54:CA54"/>
    <mergeCell ref="CB54:CG54"/>
    <mergeCell ref="CH54:CP54"/>
    <mergeCell ref="CQ54:DD54"/>
    <mergeCell ref="DE54:DQ54"/>
    <mergeCell ref="DR54:EB54"/>
    <mergeCell ref="DR59:EB59"/>
    <mergeCell ref="EC59:EN59"/>
    <mergeCell ref="EO59:FE59"/>
    <mergeCell ref="A54:H54"/>
    <mergeCell ref="I54:Q54"/>
    <mergeCell ref="R54:Z54"/>
    <mergeCell ref="AA54:AL54"/>
    <mergeCell ref="AM54:BA54"/>
    <mergeCell ref="BB54:BG54"/>
    <mergeCell ref="BH54:BP54"/>
    <mergeCell ref="BH59:BP59"/>
    <mergeCell ref="BQ59:CA59"/>
    <mergeCell ref="CB59:CG59"/>
    <mergeCell ref="CH59:CP59"/>
    <mergeCell ref="CQ59:DD59"/>
    <mergeCell ref="DE59:DQ59"/>
    <mergeCell ref="A59:H59"/>
    <mergeCell ref="I59:Q59"/>
    <mergeCell ref="R59:Z59"/>
    <mergeCell ref="AA59:AL59"/>
    <mergeCell ref="AM59:BA59"/>
    <mergeCell ref="BB59:BG59"/>
    <mergeCell ref="CH53:CP53"/>
    <mergeCell ref="CQ53:DD53"/>
    <mergeCell ref="DE53:DQ53"/>
    <mergeCell ref="DR53:EB53"/>
    <mergeCell ref="EC53:EN53"/>
    <mergeCell ref="EO53:FE53"/>
    <mergeCell ref="EO52:FE52"/>
    <mergeCell ref="A53:H53"/>
    <mergeCell ref="I53:Q53"/>
    <mergeCell ref="R53:Z53"/>
    <mergeCell ref="AA53:AL53"/>
    <mergeCell ref="AM53:BA53"/>
    <mergeCell ref="BB53:BG53"/>
    <mergeCell ref="BH53:BP53"/>
    <mergeCell ref="BQ53:CA53"/>
    <mergeCell ref="CB53:CG53"/>
    <mergeCell ref="CB52:CG52"/>
    <mergeCell ref="CH52:CP52"/>
    <mergeCell ref="CQ52:DD52"/>
    <mergeCell ref="DE52:DQ52"/>
    <mergeCell ref="DR52:EB52"/>
    <mergeCell ref="EC52:EN52"/>
    <mergeCell ref="EC51:EN51"/>
    <mergeCell ref="EO51:FE51"/>
    <mergeCell ref="A52:H52"/>
    <mergeCell ref="I52:Q52"/>
    <mergeCell ref="R52:Z52"/>
    <mergeCell ref="AA52:AL52"/>
    <mergeCell ref="AM52:BA52"/>
    <mergeCell ref="BB52:BG52"/>
    <mergeCell ref="BH52:BP52"/>
    <mergeCell ref="BQ52:CA52"/>
    <mergeCell ref="BQ51:CA51"/>
    <mergeCell ref="CB51:CG51"/>
    <mergeCell ref="CH51:CP51"/>
    <mergeCell ref="CQ51:DD51"/>
    <mergeCell ref="DE51:DQ51"/>
    <mergeCell ref="DR51:EB51"/>
    <mergeCell ref="DR50:EB50"/>
    <mergeCell ref="EC50:EN50"/>
    <mergeCell ref="EO50:FE50"/>
    <mergeCell ref="A51:H51"/>
    <mergeCell ref="I51:Q51"/>
    <mergeCell ref="R51:Z51"/>
    <mergeCell ref="AA51:AL51"/>
    <mergeCell ref="AM51:BA51"/>
    <mergeCell ref="BB51:BG51"/>
    <mergeCell ref="BH51:BP51"/>
    <mergeCell ref="BH50:BP50"/>
    <mergeCell ref="BQ50:CA50"/>
    <mergeCell ref="CB50:CG50"/>
    <mergeCell ref="CH50:CP50"/>
    <mergeCell ref="CQ50:DD50"/>
    <mergeCell ref="DE50:DQ50"/>
    <mergeCell ref="A50:H50"/>
    <mergeCell ref="I50:Q50"/>
    <mergeCell ref="R50:Z50"/>
    <mergeCell ref="AA50:AL50"/>
    <mergeCell ref="AM50:BA50"/>
    <mergeCell ref="BB50:BG50"/>
    <mergeCell ref="DR36:EB36"/>
    <mergeCell ref="EC36:EN36"/>
    <mergeCell ref="EO36:FE36"/>
    <mergeCell ref="BH36:BP36"/>
    <mergeCell ref="BQ36:CA36"/>
    <mergeCell ref="CB36:CG36"/>
    <mergeCell ref="CH36:CP36"/>
    <mergeCell ref="CQ36:DD36"/>
    <mergeCell ref="DE36:DQ36"/>
    <mergeCell ref="BQ40:CA40"/>
    <mergeCell ref="CB40:CG40"/>
    <mergeCell ref="A36:H36"/>
    <mergeCell ref="I36:Q36"/>
    <mergeCell ref="R36:Z36"/>
    <mergeCell ref="AA36:AL36"/>
    <mergeCell ref="AM36:BA36"/>
    <mergeCell ref="BB36:BG36"/>
    <mergeCell ref="BH39:BP39"/>
    <mergeCell ref="BQ39:CA39"/>
    <mergeCell ref="DR39:EB39"/>
    <mergeCell ref="EC39:EN39"/>
    <mergeCell ref="EO39:FE39"/>
    <mergeCell ref="A40:H40"/>
    <mergeCell ref="I40:Q40"/>
    <mergeCell ref="R40:Z40"/>
    <mergeCell ref="AA40:AL40"/>
    <mergeCell ref="AM40:BA40"/>
    <mergeCell ref="BB40:BG40"/>
    <mergeCell ref="BH40:BP40"/>
    <mergeCell ref="CB39:CG39"/>
    <mergeCell ref="CH39:CP39"/>
    <mergeCell ref="CQ39:DD39"/>
    <mergeCell ref="DE39:DQ39"/>
    <mergeCell ref="A39:H39"/>
    <mergeCell ref="I39:Q39"/>
    <mergeCell ref="R39:Z39"/>
    <mergeCell ref="AA39:AL39"/>
    <mergeCell ref="AM39:BA39"/>
    <mergeCell ref="BB39:BG39"/>
    <mergeCell ref="CH40:CP40"/>
    <mergeCell ref="CQ40:DD40"/>
    <mergeCell ref="DE40:DQ40"/>
    <mergeCell ref="DR40:EB40"/>
    <mergeCell ref="EC40:EN40"/>
    <mergeCell ref="EO40:FE40"/>
    <mergeCell ref="CB41:CG41"/>
    <mergeCell ref="CH41:CP41"/>
    <mergeCell ref="CQ41:DD41"/>
    <mergeCell ref="DE41:DQ41"/>
    <mergeCell ref="A41:H41"/>
    <mergeCell ref="I41:Q41"/>
    <mergeCell ref="R41:Z41"/>
    <mergeCell ref="AA41:AL41"/>
    <mergeCell ref="AM41:BA41"/>
    <mergeCell ref="BB41:BG41"/>
    <mergeCell ref="R42:Z42"/>
    <mergeCell ref="AA42:AL42"/>
    <mergeCell ref="AM42:BA42"/>
    <mergeCell ref="BB42:BG42"/>
    <mergeCell ref="BH41:BP41"/>
    <mergeCell ref="BQ41:CA41"/>
    <mergeCell ref="BH42:BP42"/>
    <mergeCell ref="BQ42:CA42"/>
    <mergeCell ref="CB42:CG42"/>
    <mergeCell ref="CH42:CP42"/>
    <mergeCell ref="A60:FE60"/>
    <mergeCell ref="DR41:EB41"/>
    <mergeCell ref="EC41:EN41"/>
    <mergeCell ref="EO41:FE41"/>
    <mergeCell ref="A42:H42"/>
    <mergeCell ref="I42:Q42"/>
    <mergeCell ref="EO43:FE43"/>
    <mergeCell ref="EO42:FE42"/>
    <mergeCell ref="A43:H43"/>
    <mergeCell ref="I43:Q43"/>
    <mergeCell ref="R43:Z43"/>
    <mergeCell ref="AA43:AL43"/>
    <mergeCell ref="AM43:BA43"/>
    <mergeCell ref="CH43:CP43"/>
    <mergeCell ref="BB43:BG43"/>
    <mergeCell ref="BH43:BP43"/>
    <mergeCell ref="BQ43:CA43"/>
    <mergeCell ref="CB43:CG43"/>
    <mergeCell ref="CQ43:DD43"/>
    <mergeCell ref="CQ42:DD42"/>
    <mergeCell ref="EO31:FE31"/>
    <mergeCell ref="BQ31:CA31"/>
    <mergeCell ref="CB31:CG31"/>
    <mergeCell ref="CH31:CP31"/>
    <mergeCell ref="CQ31:DD31"/>
    <mergeCell ref="DE31:DQ31"/>
    <mergeCell ref="DR31:EB31"/>
    <mergeCell ref="DE43:DQ43"/>
    <mergeCell ref="EC31:EN31"/>
    <mergeCell ref="EC43:EN43"/>
    <mergeCell ref="DR42:EB42"/>
    <mergeCell ref="EC42:EN42"/>
    <mergeCell ref="DE42:DQ42"/>
    <mergeCell ref="AM30:BA30"/>
    <mergeCell ref="BB30:BG30"/>
    <mergeCell ref="EC30:EN30"/>
    <mergeCell ref="BH31:BP31"/>
    <mergeCell ref="EC35:EN35"/>
    <mergeCell ref="A31:H31"/>
    <mergeCell ref="I31:Q31"/>
    <mergeCell ref="R31:Z31"/>
    <mergeCell ref="AA31:AL31"/>
    <mergeCell ref="AM31:BA31"/>
    <mergeCell ref="BB31:BG31"/>
    <mergeCell ref="EO35:FE35"/>
    <mergeCell ref="BH30:BP30"/>
    <mergeCell ref="BQ30:CA30"/>
    <mergeCell ref="EO30:FE30"/>
    <mergeCell ref="CB30:CG30"/>
    <mergeCell ref="CH30:CP30"/>
    <mergeCell ref="CQ30:DD30"/>
    <mergeCell ref="DE30:DQ30"/>
    <mergeCell ref="DR30:EB30"/>
    <mergeCell ref="BH35:BP35"/>
    <mergeCell ref="EC29:EN29"/>
    <mergeCell ref="EO29:FE29"/>
    <mergeCell ref="BQ29:CA29"/>
    <mergeCell ref="CB29:CG29"/>
    <mergeCell ref="CH29:CP29"/>
    <mergeCell ref="CQ29:DD29"/>
    <mergeCell ref="DE29:DQ29"/>
    <mergeCell ref="DR29:EB29"/>
    <mergeCell ref="DR28:EB28"/>
    <mergeCell ref="EC28:EN28"/>
    <mergeCell ref="EO28:FE28"/>
    <mergeCell ref="A29:H29"/>
    <mergeCell ref="I29:Q29"/>
    <mergeCell ref="R29:Z29"/>
    <mergeCell ref="AA29:AL29"/>
    <mergeCell ref="AM29:BA29"/>
    <mergeCell ref="BB29:BG29"/>
    <mergeCell ref="BH29:BP29"/>
    <mergeCell ref="BH28:BP28"/>
    <mergeCell ref="BQ28:CA28"/>
    <mergeCell ref="CB28:CG28"/>
    <mergeCell ref="CH28:CP28"/>
    <mergeCell ref="CQ28:DD28"/>
    <mergeCell ref="DE28:DQ28"/>
    <mergeCell ref="DE27:DQ27"/>
    <mergeCell ref="DR27:EB27"/>
    <mergeCell ref="EC27:EN27"/>
    <mergeCell ref="EO27:FE27"/>
    <mergeCell ref="A28:H28"/>
    <mergeCell ref="I28:Q28"/>
    <mergeCell ref="R28:Z28"/>
    <mergeCell ref="AA28:AL28"/>
    <mergeCell ref="AM28:BA28"/>
    <mergeCell ref="BB28:BG28"/>
    <mergeCell ref="BB27:BG27"/>
    <mergeCell ref="CH27:CP27"/>
    <mergeCell ref="BH27:BP27"/>
    <mergeCell ref="BQ27:CA27"/>
    <mergeCell ref="CB27:CG27"/>
    <mergeCell ref="CQ27:DD27"/>
    <mergeCell ref="A83:H83"/>
    <mergeCell ref="I83:Q83"/>
    <mergeCell ref="I27:Q27"/>
    <mergeCell ref="R27:Z27"/>
    <mergeCell ref="AA27:AL27"/>
    <mergeCell ref="AM27:BA27"/>
    <mergeCell ref="A30:H30"/>
    <mergeCell ref="I30:Q30"/>
    <mergeCell ref="R30:Z30"/>
    <mergeCell ref="AA30:AL30"/>
    <mergeCell ref="EO93:FE93"/>
    <mergeCell ref="BQ93:CA93"/>
    <mergeCell ref="CB93:CG93"/>
    <mergeCell ref="CH93:CP93"/>
    <mergeCell ref="EC82:EN82"/>
    <mergeCell ref="EO82:FE82"/>
    <mergeCell ref="BQ84:CA84"/>
    <mergeCell ref="CB84:CG84"/>
    <mergeCell ref="CH84:CP84"/>
    <mergeCell ref="CQ84:DD84"/>
    <mergeCell ref="A27:H27"/>
    <mergeCell ref="DR93:EB93"/>
    <mergeCell ref="BQ35:CA35"/>
    <mergeCell ref="CB35:CG35"/>
    <mergeCell ref="CH35:CP35"/>
    <mergeCell ref="CQ35:DD35"/>
    <mergeCell ref="DE35:DQ35"/>
    <mergeCell ref="DR35:EB35"/>
    <mergeCell ref="A79:FE79"/>
    <mergeCell ref="EC93:EN93"/>
    <mergeCell ref="DR43:EB43"/>
    <mergeCell ref="R93:Z93"/>
    <mergeCell ref="AA93:AL93"/>
    <mergeCell ref="AM93:BA93"/>
    <mergeCell ref="BB93:BG93"/>
    <mergeCell ref="CQ93:DD93"/>
    <mergeCell ref="DE93:DQ93"/>
    <mergeCell ref="BH93:BP93"/>
    <mergeCell ref="DR83:EB83"/>
    <mergeCell ref="DR82:EB82"/>
    <mergeCell ref="A35:H35"/>
    <mergeCell ref="I35:Q35"/>
    <mergeCell ref="R35:Z35"/>
    <mergeCell ref="AA35:AL35"/>
    <mergeCell ref="AM35:BA35"/>
    <mergeCell ref="BB35:BG35"/>
    <mergeCell ref="A93:H93"/>
    <mergeCell ref="I93:Q93"/>
    <mergeCell ref="CH34:CP34"/>
    <mergeCell ref="CQ34:DD34"/>
    <mergeCell ref="DE34:DQ34"/>
    <mergeCell ref="BH83:BP83"/>
    <mergeCell ref="BH82:BP82"/>
    <mergeCell ref="BQ82:CA82"/>
    <mergeCell ref="CB82:CG82"/>
    <mergeCell ref="R83:Z83"/>
    <mergeCell ref="DR34:EB34"/>
    <mergeCell ref="EC34:EN34"/>
    <mergeCell ref="EO34:FE34"/>
    <mergeCell ref="EC83:EN83"/>
    <mergeCell ref="EO83:FE83"/>
    <mergeCell ref="BQ83:CA83"/>
    <mergeCell ref="CB83:CG83"/>
    <mergeCell ref="CH83:CP83"/>
    <mergeCell ref="CQ83:DD83"/>
    <mergeCell ref="DE83:DQ83"/>
    <mergeCell ref="AA83:AL83"/>
    <mergeCell ref="AM83:BA83"/>
    <mergeCell ref="BB83:BG83"/>
    <mergeCell ref="CH82:CP82"/>
    <mergeCell ref="CQ82:DD82"/>
    <mergeCell ref="DE82:DQ82"/>
    <mergeCell ref="A82:H82"/>
    <mergeCell ref="I82:Q82"/>
    <mergeCell ref="R82:Z82"/>
    <mergeCell ref="AA82:AL82"/>
    <mergeCell ref="AM82:BA82"/>
    <mergeCell ref="BB82:BG82"/>
    <mergeCell ref="CH81:CP81"/>
    <mergeCell ref="CQ81:DD81"/>
    <mergeCell ref="DE81:DQ81"/>
    <mergeCell ref="DR81:EB81"/>
    <mergeCell ref="EC81:EN81"/>
    <mergeCell ref="EO81:FE81"/>
    <mergeCell ref="EO80:FE80"/>
    <mergeCell ref="A81:H81"/>
    <mergeCell ref="I81:Q81"/>
    <mergeCell ref="R81:Z81"/>
    <mergeCell ref="AA81:AL81"/>
    <mergeCell ref="AM81:BA81"/>
    <mergeCell ref="BB81:BG81"/>
    <mergeCell ref="BH81:BP81"/>
    <mergeCell ref="BQ81:CA81"/>
    <mergeCell ref="CB81:CG81"/>
    <mergeCell ref="CB80:CG80"/>
    <mergeCell ref="CH80:CP80"/>
    <mergeCell ref="CQ80:DD80"/>
    <mergeCell ref="DE80:DQ80"/>
    <mergeCell ref="DR80:EB80"/>
    <mergeCell ref="EC80:EN80"/>
    <mergeCell ref="BH80:BP80"/>
    <mergeCell ref="BQ80:CA80"/>
    <mergeCell ref="A80:H80"/>
    <mergeCell ref="I80:Q80"/>
    <mergeCell ref="R80:Z80"/>
    <mergeCell ref="AA80:AL80"/>
    <mergeCell ref="AM80:BA80"/>
    <mergeCell ref="BB80:BG80"/>
    <mergeCell ref="CB65:CG65"/>
    <mergeCell ref="CH65:CP65"/>
    <mergeCell ref="CQ65:DD65"/>
    <mergeCell ref="DE65:DQ65"/>
    <mergeCell ref="DR65:EB65"/>
    <mergeCell ref="EC65:EN65"/>
    <mergeCell ref="EO64:FE64"/>
    <mergeCell ref="A65:H65"/>
    <mergeCell ref="I65:Q65"/>
    <mergeCell ref="R65:Z65"/>
    <mergeCell ref="AA65:AL65"/>
    <mergeCell ref="AM65:BA65"/>
    <mergeCell ref="BB65:BG65"/>
    <mergeCell ref="BH65:BP65"/>
    <mergeCell ref="BQ65:CA65"/>
    <mergeCell ref="EO65:FE65"/>
    <mergeCell ref="BB64:BG64"/>
    <mergeCell ref="CH64:CP64"/>
    <mergeCell ref="CQ64:DD64"/>
    <mergeCell ref="DE64:DQ64"/>
    <mergeCell ref="DR64:EB64"/>
    <mergeCell ref="EC64:EN64"/>
    <mergeCell ref="EC63:EN63"/>
    <mergeCell ref="EO63:FE63"/>
    <mergeCell ref="BH64:BP64"/>
    <mergeCell ref="BQ64:CA64"/>
    <mergeCell ref="CB64:CG64"/>
    <mergeCell ref="A64:H64"/>
    <mergeCell ref="I64:Q64"/>
    <mergeCell ref="R64:Z64"/>
    <mergeCell ref="AA64:AL64"/>
    <mergeCell ref="AM64:BA64"/>
    <mergeCell ref="BQ63:CA63"/>
    <mergeCell ref="CB63:CG63"/>
    <mergeCell ref="CH63:CP63"/>
    <mergeCell ref="CQ63:DD63"/>
    <mergeCell ref="DE63:DQ63"/>
    <mergeCell ref="DR63:EB63"/>
    <mergeCell ref="DR62:EB62"/>
    <mergeCell ref="EC62:EN62"/>
    <mergeCell ref="EO62:FE62"/>
    <mergeCell ref="A63:H63"/>
    <mergeCell ref="I63:Q63"/>
    <mergeCell ref="R63:Z63"/>
    <mergeCell ref="AA63:AL63"/>
    <mergeCell ref="AM63:BA63"/>
    <mergeCell ref="BB63:BG63"/>
    <mergeCell ref="BH63:BP63"/>
    <mergeCell ref="BH62:BP62"/>
    <mergeCell ref="BQ62:CA62"/>
    <mergeCell ref="CB62:CG62"/>
    <mergeCell ref="CH62:CP62"/>
    <mergeCell ref="CQ62:DD62"/>
    <mergeCell ref="DE62:DQ62"/>
    <mergeCell ref="DE61:DQ61"/>
    <mergeCell ref="DR61:EB61"/>
    <mergeCell ref="EC61:EN61"/>
    <mergeCell ref="EO61:FE61"/>
    <mergeCell ref="A62:H62"/>
    <mergeCell ref="I62:Q62"/>
    <mergeCell ref="R62:Z62"/>
    <mergeCell ref="AA62:AL62"/>
    <mergeCell ref="AM62:BA62"/>
    <mergeCell ref="BB62:BG62"/>
    <mergeCell ref="AM61:BA61"/>
    <mergeCell ref="BB61:BG61"/>
    <mergeCell ref="BQ61:CA61"/>
    <mergeCell ref="CB61:CG61"/>
    <mergeCell ref="CH61:CP61"/>
    <mergeCell ref="CQ61:DD61"/>
    <mergeCell ref="BB66:BG66"/>
    <mergeCell ref="BH66:BP66"/>
    <mergeCell ref="BQ66:CA66"/>
    <mergeCell ref="BH61:BP61"/>
    <mergeCell ref="A21:FE21"/>
    <mergeCell ref="A37:FE37"/>
    <mergeCell ref="A61:H61"/>
    <mergeCell ref="I61:Q61"/>
    <mergeCell ref="R61:Z61"/>
    <mergeCell ref="AA61:AL61"/>
    <mergeCell ref="B101:CE101"/>
    <mergeCell ref="DK101:ET101"/>
    <mergeCell ref="A102:CD102"/>
    <mergeCell ref="CH102:DD102"/>
    <mergeCell ref="DK102:ES102"/>
    <mergeCell ref="B97:CE97"/>
    <mergeCell ref="DK97:ET97"/>
    <mergeCell ref="DK96:ES96"/>
    <mergeCell ref="B99:CE99"/>
    <mergeCell ref="DK99:ET99"/>
    <mergeCell ref="CB66:CG66"/>
    <mergeCell ref="CH66:CP66"/>
    <mergeCell ref="CQ66:DD66"/>
    <mergeCell ref="DE66:DQ66"/>
    <mergeCell ref="DR66:EB66"/>
    <mergeCell ref="EC66:EN66"/>
    <mergeCell ref="A84:H84"/>
    <mergeCell ref="DR49:EB49"/>
    <mergeCell ref="EC49:EN49"/>
    <mergeCell ref="EO49:FE49"/>
    <mergeCell ref="A98:CD98"/>
    <mergeCell ref="CH98:DD98"/>
    <mergeCell ref="DK98:ES98"/>
    <mergeCell ref="B95:CE95"/>
    <mergeCell ref="DK95:ET95"/>
    <mergeCell ref="CH96:DD96"/>
    <mergeCell ref="EO66:FE66"/>
    <mergeCell ref="BH49:BP49"/>
    <mergeCell ref="BQ49:CA49"/>
    <mergeCell ref="CB49:CG49"/>
    <mergeCell ref="CH49:CP49"/>
    <mergeCell ref="CQ49:DD49"/>
    <mergeCell ref="DE49:DQ49"/>
    <mergeCell ref="A49:H49"/>
    <mergeCell ref="I49:Q49"/>
    <mergeCell ref="R49:Z49"/>
    <mergeCell ref="AA49:AL49"/>
    <mergeCell ref="AM49:BA49"/>
    <mergeCell ref="BB49:BG49"/>
    <mergeCell ref="BH48:BP48"/>
    <mergeCell ref="EO48:FE48"/>
    <mergeCell ref="BQ48:CA48"/>
    <mergeCell ref="CB48:CG48"/>
    <mergeCell ref="CH48:CP48"/>
    <mergeCell ref="CQ48:DD48"/>
    <mergeCell ref="DE48:DQ48"/>
    <mergeCell ref="DR48:EB48"/>
    <mergeCell ref="EC48:EN48"/>
    <mergeCell ref="A48:H48"/>
    <mergeCell ref="I48:Q48"/>
    <mergeCell ref="R48:Z48"/>
    <mergeCell ref="AA48:AL48"/>
    <mergeCell ref="AM48:BA48"/>
    <mergeCell ref="BB48:BG48"/>
    <mergeCell ref="CH47:CP47"/>
    <mergeCell ref="CQ47:DD47"/>
    <mergeCell ref="DE47:DQ47"/>
    <mergeCell ref="DR47:EB47"/>
    <mergeCell ref="EC47:EN47"/>
    <mergeCell ref="EO47:FE47"/>
    <mergeCell ref="EO46:FE46"/>
    <mergeCell ref="A47:H47"/>
    <mergeCell ref="I47:Q47"/>
    <mergeCell ref="R47:Z47"/>
    <mergeCell ref="AA47:AL47"/>
    <mergeCell ref="AM47:BA47"/>
    <mergeCell ref="BB47:BG47"/>
    <mergeCell ref="BH47:BP47"/>
    <mergeCell ref="BQ47:CA47"/>
    <mergeCell ref="CB47:CG47"/>
    <mergeCell ref="CB46:CG46"/>
    <mergeCell ref="CH46:CP46"/>
    <mergeCell ref="CQ46:DD46"/>
    <mergeCell ref="DE46:DQ46"/>
    <mergeCell ref="DR46:EB46"/>
    <mergeCell ref="EC46:EN46"/>
    <mergeCell ref="EC45:EN45"/>
    <mergeCell ref="EO45:FE45"/>
    <mergeCell ref="A46:H46"/>
    <mergeCell ref="I46:Q46"/>
    <mergeCell ref="R46:Z46"/>
    <mergeCell ref="AA46:AL46"/>
    <mergeCell ref="AM46:BA46"/>
    <mergeCell ref="BB46:BG46"/>
    <mergeCell ref="BH46:BP46"/>
    <mergeCell ref="BQ46:CA46"/>
    <mergeCell ref="BB45:BG45"/>
    <mergeCell ref="CB45:CG45"/>
    <mergeCell ref="CH45:CP45"/>
    <mergeCell ref="CQ45:DD45"/>
    <mergeCell ref="DE45:DQ45"/>
    <mergeCell ref="DR45:EB45"/>
    <mergeCell ref="BQ45:CA45"/>
    <mergeCell ref="BH45:BP45"/>
    <mergeCell ref="BB44:BG44"/>
    <mergeCell ref="DE44:DQ44"/>
    <mergeCell ref="DR44:EB44"/>
    <mergeCell ref="EC44:EN44"/>
    <mergeCell ref="EO44:FE44"/>
    <mergeCell ref="A45:H45"/>
    <mergeCell ref="I45:Q45"/>
    <mergeCell ref="R45:Z45"/>
    <mergeCell ref="AA45:AL45"/>
    <mergeCell ref="AM45:BA45"/>
    <mergeCell ref="CQ44:DD44"/>
    <mergeCell ref="CB44:CG44"/>
    <mergeCell ref="A44:H44"/>
    <mergeCell ref="I44:Q44"/>
    <mergeCell ref="R44:Z44"/>
    <mergeCell ref="AA44:AL44"/>
    <mergeCell ref="AM44:BA44"/>
    <mergeCell ref="CH44:CP44"/>
    <mergeCell ref="BH44:BP44"/>
    <mergeCell ref="BQ44:CA44"/>
    <mergeCell ref="EC26:EN26"/>
    <mergeCell ref="EO26:FE26"/>
    <mergeCell ref="BQ26:CA26"/>
    <mergeCell ref="CB26:CG26"/>
    <mergeCell ref="CH26:CP26"/>
    <mergeCell ref="CQ26:DD26"/>
    <mergeCell ref="DE26:DQ26"/>
    <mergeCell ref="DR26:EB26"/>
    <mergeCell ref="DR25:EB25"/>
    <mergeCell ref="EC25:EN25"/>
    <mergeCell ref="EO25:FE25"/>
    <mergeCell ref="A26:H26"/>
    <mergeCell ref="I26:Q26"/>
    <mergeCell ref="R26:Z26"/>
    <mergeCell ref="AA26:AL26"/>
    <mergeCell ref="AM26:BA26"/>
    <mergeCell ref="BB26:BG26"/>
    <mergeCell ref="BH26:BP26"/>
    <mergeCell ref="BH25:BP25"/>
    <mergeCell ref="BQ25:CA25"/>
    <mergeCell ref="CB25:CG25"/>
    <mergeCell ref="CH25:CP25"/>
    <mergeCell ref="CQ25:DD25"/>
    <mergeCell ref="DE25:DQ25"/>
    <mergeCell ref="A25:H25"/>
    <mergeCell ref="I25:Q25"/>
    <mergeCell ref="R25:Z25"/>
    <mergeCell ref="AA25:AL25"/>
    <mergeCell ref="AM25:BA25"/>
    <mergeCell ref="BB25:BG25"/>
    <mergeCell ref="BQ24:CA24"/>
    <mergeCell ref="CB24:CG24"/>
    <mergeCell ref="CH24:CP24"/>
    <mergeCell ref="CQ24:DD24"/>
    <mergeCell ref="DE24:DQ24"/>
    <mergeCell ref="DR24:EB24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EC24:EN24"/>
    <mergeCell ref="EO24:FE24"/>
    <mergeCell ref="CB23:CG23"/>
    <mergeCell ref="CH23:CP23"/>
    <mergeCell ref="CQ23:DD23"/>
    <mergeCell ref="DE23:DQ23"/>
    <mergeCell ref="DR23:EB23"/>
    <mergeCell ref="EC23:EN23"/>
    <mergeCell ref="EC38:EN38"/>
    <mergeCell ref="EO38:FE38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BQ38:CA38"/>
    <mergeCell ref="CB38:CG38"/>
    <mergeCell ref="CH38:CP38"/>
    <mergeCell ref="CQ38:DD38"/>
    <mergeCell ref="DE38:DQ38"/>
    <mergeCell ref="DR38:EB38"/>
    <mergeCell ref="DR22:EB22"/>
    <mergeCell ref="EC22:EN22"/>
    <mergeCell ref="EO22:FE22"/>
    <mergeCell ref="A38:H38"/>
    <mergeCell ref="I38:Q38"/>
    <mergeCell ref="R38:Z38"/>
    <mergeCell ref="AA38:AL38"/>
    <mergeCell ref="AM38:BA38"/>
    <mergeCell ref="BB38:BG38"/>
    <mergeCell ref="BH38:BP38"/>
    <mergeCell ref="BH22:BP22"/>
    <mergeCell ref="BQ22:CA22"/>
    <mergeCell ref="CB22:CG22"/>
    <mergeCell ref="CH22:CP22"/>
    <mergeCell ref="CQ22:DD22"/>
    <mergeCell ref="DE22:DQ22"/>
    <mergeCell ref="A22:H22"/>
    <mergeCell ref="I22:Q22"/>
    <mergeCell ref="R22:Z22"/>
    <mergeCell ref="AA22:AL22"/>
    <mergeCell ref="AM22:BA22"/>
    <mergeCell ref="BB22:BG22"/>
    <mergeCell ref="EO33:FE33"/>
    <mergeCell ref="A34:H34"/>
    <mergeCell ref="I34:Q34"/>
    <mergeCell ref="R34:Z34"/>
    <mergeCell ref="AA34:AL34"/>
    <mergeCell ref="AM34:BA34"/>
    <mergeCell ref="BB34:BG34"/>
    <mergeCell ref="BH34:BP34"/>
    <mergeCell ref="BQ34:CA34"/>
    <mergeCell ref="CB34:CG34"/>
    <mergeCell ref="CB33:CG33"/>
    <mergeCell ref="CH33:CP33"/>
    <mergeCell ref="CQ33:DD33"/>
    <mergeCell ref="DE33:DQ33"/>
    <mergeCell ref="DR33:EB33"/>
    <mergeCell ref="EC33:EN33"/>
    <mergeCell ref="EC32:EN32"/>
    <mergeCell ref="EO32:FE32"/>
    <mergeCell ref="A33:H33"/>
    <mergeCell ref="I33:Q33"/>
    <mergeCell ref="R33:Z33"/>
    <mergeCell ref="AA33:AL33"/>
    <mergeCell ref="AM33:BA33"/>
    <mergeCell ref="BB33:BG33"/>
    <mergeCell ref="BH33:BP33"/>
    <mergeCell ref="BQ33:CA33"/>
    <mergeCell ref="BQ32:CA32"/>
    <mergeCell ref="CB32:CG32"/>
    <mergeCell ref="CH32:CP32"/>
    <mergeCell ref="CQ32:DD32"/>
    <mergeCell ref="DE32:DQ32"/>
    <mergeCell ref="DR32:EB32"/>
    <mergeCell ref="CH20:CP20"/>
    <mergeCell ref="CQ20:DD20"/>
    <mergeCell ref="DE20:DQ20"/>
    <mergeCell ref="DR20:EB20"/>
    <mergeCell ref="EC20:EN20"/>
    <mergeCell ref="EO20:FE20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CB20:CG20"/>
    <mergeCell ref="DE18:EB18"/>
    <mergeCell ref="BB19:BG19"/>
    <mergeCell ref="BH19:BP19"/>
    <mergeCell ref="CB19:CG19"/>
    <mergeCell ref="CH19:CP19"/>
    <mergeCell ref="DE19:DQ19"/>
    <mergeCell ref="DR19:EB19"/>
    <mergeCell ref="AA18:AL19"/>
    <mergeCell ref="AM18:BA19"/>
    <mergeCell ref="BB18:BP18"/>
    <mergeCell ref="BQ18:CA19"/>
    <mergeCell ref="CB18:CP18"/>
    <mergeCell ref="CQ18:DD19"/>
    <mergeCell ref="B14:BA14"/>
    <mergeCell ref="BC14:FE14"/>
    <mergeCell ref="B15:BA15"/>
    <mergeCell ref="BC15:FE15"/>
    <mergeCell ref="A17:H19"/>
    <mergeCell ref="I17:Q19"/>
    <mergeCell ref="R17:Z19"/>
    <mergeCell ref="AA17:EB17"/>
    <mergeCell ref="EC17:EN19"/>
    <mergeCell ref="EO17:FE18"/>
    <mergeCell ref="B11:BA11"/>
    <mergeCell ref="BC11:FE11"/>
    <mergeCell ref="B12:BA12"/>
    <mergeCell ref="BC12:FE12"/>
    <mergeCell ref="B13:BA13"/>
    <mergeCell ref="BC13:FE13"/>
    <mergeCell ref="BH32:BP32"/>
    <mergeCell ref="EI1:FE1"/>
    <mergeCell ref="A6:FE6"/>
    <mergeCell ref="BJ7:BT7"/>
    <mergeCell ref="BU7:CD7"/>
    <mergeCell ref="CE7:CP7"/>
    <mergeCell ref="B9:BA9"/>
    <mergeCell ref="BC9:FE9"/>
    <mergeCell ref="B10:BA10"/>
    <mergeCell ref="BC10:FE10"/>
    <mergeCell ref="A32:H32"/>
    <mergeCell ref="I32:Q32"/>
    <mergeCell ref="R32:Z32"/>
    <mergeCell ref="AA32:AL32"/>
    <mergeCell ref="AM32:BA32"/>
    <mergeCell ref="BB32:BG32"/>
    <mergeCell ref="I84:Q84"/>
    <mergeCell ref="R84:Z84"/>
    <mergeCell ref="AA84:AL84"/>
    <mergeCell ref="AM84:BA84"/>
    <mergeCell ref="BB84:BG84"/>
    <mergeCell ref="BH84:BP84"/>
    <mergeCell ref="DE84:DQ84"/>
    <mergeCell ref="DR84:EB84"/>
    <mergeCell ref="EC84:EN84"/>
    <mergeCell ref="EO84:FE84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CB85:CG85"/>
    <mergeCell ref="CH85:CP85"/>
    <mergeCell ref="CQ85:DD85"/>
    <mergeCell ref="DE85:DQ85"/>
    <mergeCell ref="DR85:EB85"/>
    <mergeCell ref="EC85:EN85"/>
    <mergeCell ref="EO85:FE85"/>
    <mergeCell ref="A86:H86"/>
    <mergeCell ref="I86:Q86"/>
    <mergeCell ref="R86:Z86"/>
    <mergeCell ref="AA86:AL86"/>
    <mergeCell ref="AM86:BA86"/>
    <mergeCell ref="BB86:BG86"/>
    <mergeCell ref="BH86:BP86"/>
    <mergeCell ref="BQ86:CA86"/>
    <mergeCell ref="CB86:CG86"/>
    <mergeCell ref="CH86:CP86"/>
    <mergeCell ref="CQ86:DD86"/>
    <mergeCell ref="DE86:DQ86"/>
    <mergeCell ref="DR86:EB86"/>
    <mergeCell ref="EC86:EN86"/>
    <mergeCell ref="EO86:FE86"/>
    <mergeCell ref="A87:H87"/>
    <mergeCell ref="I87:Q87"/>
    <mergeCell ref="R87:Z87"/>
    <mergeCell ref="AA87:AL87"/>
    <mergeCell ref="AM87:BA87"/>
    <mergeCell ref="BB87:BG87"/>
    <mergeCell ref="BH87:BP87"/>
    <mergeCell ref="BQ87:CA87"/>
    <mergeCell ref="CB87:CG87"/>
    <mergeCell ref="CH87:CP87"/>
    <mergeCell ref="CQ87:DD87"/>
    <mergeCell ref="DE87:DQ87"/>
    <mergeCell ref="DR87:EB87"/>
    <mergeCell ref="EC87:EN87"/>
    <mergeCell ref="EO87:FE87"/>
    <mergeCell ref="A88:H88"/>
    <mergeCell ref="I88:Q88"/>
    <mergeCell ref="R88:Z88"/>
    <mergeCell ref="AA88:AL88"/>
    <mergeCell ref="AM88:BA88"/>
    <mergeCell ref="BB88:BG88"/>
    <mergeCell ref="BH88:BP88"/>
    <mergeCell ref="BQ88:CA88"/>
    <mergeCell ref="CB88:CG88"/>
    <mergeCell ref="CH88:CP88"/>
    <mergeCell ref="CQ88:DD88"/>
    <mergeCell ref="DE88:DQ88"/>
    <mergeCell ref="DR88:EB88"/>
    <mergeCell ref="EC88:EN88"/>
    <mergeCell ref="EO88:FE88"/>
    <mergeCell ref="A89:H89"/>
    <mergeCell ref="I89:Q89"/>
    <mergeCell ref="R89:Z89"/>
    <mergeCell ref="AA89:AL89"/>
    <mergeCell ref="AM89:BA89"/>
    <mergeCell ref="BB89:BG89"/>
    <mergeCell ref="BH89:BP89"/>
    <mergeCell ref="BQ89:CA89"/>
    <mergeCell ref="CB89:CG89"/>
    <mergeCell ref="CH89:CP89"/>
    <mergeCell ref="CQ89:DD89"/>
    <mergeCell ref="DE89:DQ89"/>
    <mergeCell ref="DR89:EB89"/>
    <mergeCell ref="EC89:EN89"/>
    <mergeCell ref="EO89:FE89"/>
    <mergeCell ref="A90:H90"/>
    <mergeCell ref="I90:Q90"/>
    <mergeCell ref="R90:Z90"/>
    <mergeCell ref="AA90:AL90"/>
    <mergeCell ref="AM90:BA90"/>
    <mergeCell ref="BB90:BG90"/>
    <mergeCell ref="BH90:BP90"/>
    <mergeCell ref="BQ90:CA90"/>
    <mergeCell ref="CB90:CG90"/>
    <mergeCell ref="CH90:CP90"/>
    <mergeCell ref="CQ90:DD90"/>
    <mergeCell ref="DE90:DQ90"/>
    <mergeCell ref="DR90:EB90"/>
    <mergeCell ref="EC90:EN90"/>
    <mergeCell ref="EO90:FE90"/>
    <mergeCell ref="A91:H91"/>
    <mergeCell ref="I91:Q91"/>
    <mergeCell ref="R91:Z91"/>
    <mergeCell ref="AA91:AL91"/>
    <mergeCell ref="AM91:BA91"/>
    <mergeCell ref="BB91:BG91"/>
    <mergeCell ref="BH91:BP91"/>
    <mergeCell ref="BQ91:CA91"/>
    <mergeCell ref="CB91:CG91"/>
    <mergeCell ref="CH91:CP91"/>
    <mergeCell ref="CQ91:DD91"/>
    <mergeCell ref="DE91:DQ91"/>
    <mergeCell ref="DR91:EB91"/>
    <mergeCell ref="EC91:EN91"/>
    <mergeCell ref="EO91:FE91"/>
    <mergeCell ref="A92:H92"/>
    <mergeCell ref="I92:Q92"/>
    <mergeCell ref="R92:Z92"/>
    <mergeCell ref="AA92:AL92"/>
    <mergeCell ref="AM92:BA92"/>
    <mergeCell ref="BB92:BG92"/>
    <mergeCell ref="DR92:EB92"/>
    <mergeCell ref="EC92:EN92"/>
    <mergeCell ref="EO92:FE92"/>
    <mergeCell ref="BH92:BP92"/>
    <mergeCell ref="BQ92:CA92"/>
    <mergeCell ref="CB92:CG92"/>
    <mergeCell ref="CH92:CP92"/>
    <mergeCell ref="CQ92:DD92"/>
    <mergeCell ref="DE92:DQ92"/>
  </mergeCells>
  <hyperlinks>
    <hyperlink ref="BC12" r:id="rId1"/>
  </hyperlinks>
  <pageMargins left="0.39370078740157483" right="0.39370078740157483" top="0.59055118110236227" bottom="0.19685039370078741" header="0.19685039370078741" footer="0.19685039370078741"/>
  <pageSetup paperSize="9" scale="96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</vt:lpstr>
      <vt:lpstr>'2013'!Область_печати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Чеботков Сергей Викторович</cp:lastModifiedBy>
  <cp:lastPrinted>2013-04-11T06:35:22Z</cp:lastPrinted>
  <dcterms:created xsi:type="dcterms:W3CDTF">2011-01-28T08:18:11Z</dcterms:created>
  <dcterms:modified xsi:type="dcterms:W3CDTF">2023-04-15T13:55:40Z</dcterms:modified>
</cp:coreProperties>
</file>